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800" windowHeight="11310"/>
  </bookViews>
  <sheets>
    <sheet name="Объявления (2)" sheetId="2" r:id="rId1"/>
  </sheets>
  <externalReferences>
    <externalReference r:id="rId2"/>
  </externalReferences>
  <definedNames>
    <definedName name="_xlcn.WorksheetConnection_Объявления2B9H74" hidden="1">'Объявления (2)'!$B$40:$H$47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H38" i="2" l="1"/>
  <c r="H37" i="2" l="1"/>
  <c r="G22" i="2" l="1"/>
  <c r="G23" i="2"/>
  <c r="G24" i="2"/>
  <c r="G25" i="2"/>
  <c r="G26" i="2"/>
  <c r="G27" i="2"/>
  <c r="G28" i="2"/>
  <c r="G29" i="2"/>
  <c r="G32" i="2"/>
  <c r="G34" i="2"/>
  <c r="G35" i="2"/>
  <c r="F9" i="2"/>
  <c r="F10" i="2"/>
  <c r="H10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H26" i="2" s="1"/>
  <c r="F27" i="2"/>
  <c r="F28" i="2"/>
  <c r="F29" i="2"/>
  <c r="F30" i="2"/>
  <c r="F31" i="2"/>
  <c r="F32" i="2"/>
  <c r="F33" i="2"/>
  <c r="F34" i="2"/>
  <c r="F35" i="2"/>
  <c r="F36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C36" i="2"/>
  <c r="D36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H33" i="2" l="1"/>
  <c r="H17" i="2"/>
  <c r="H9" i="2"/>
  <c r="H32" i="2"/>
  <c r="H31" i="2"/>
  <c r="H21" i="2"/>
  <c r="H28" i="2"/>
  <c r="H23" i="2"/>
  <c r="H16" i="2"/>
  <c r="H14" i="2"/>
  <c r="H34" i="2"/>
  <c r="H27" i="2"/>
  <c r="H20" i="2"/>
  <c r="H13" i="2"/>
  <c r="H22" i="2"/>
  <c r="H36" i="2"/>
  <c r="H35" i="2"/>
  <c r="H15" i="2"/>
  <c r="H30" i="2"/>
  <c r="H25" i="2"/>
  <c r="H19" i="2"/>
  <c r="H12" i="2"/>
  <c r="H29" i="2"/>
  <c r="H24" i="2"/>
  <c r="H18" i="2"/>
  <c r="H11" i="2"/>
  <c r="H39" i="2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"/>
        </x15:connection>
      </ext>
    </extLst>
  </connection>
</connections>
</file>

<file path=xl/sharedStrings.xml><?xml version="1.0" encoding="utf-8"?>
<sst xmlns="http://schemas.openxmlformats.org/spreadsheetml/2006/main" count="31" uniqueCount="28">
  <si>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</si>
  <si>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</si>
  <si>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</si>
  <si>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</si>
  <si>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</si>
  <si>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</si>
  <si>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</si>
  <si>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</si>
  <si>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</si>
  <si>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</si>
  <si>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</si>
  <si>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</si>
  <si>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</si>
  <si>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</si>
  <si>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</si>
  <si>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</si>
  <si>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</si>
  <si>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>шт</t>
  </si>
  <si>
    <t>ОБЪЯВЛЕНИЕ №3</t>
  </si>
  <si>
    <t>09 января 2025 г.</t>
  </si>
  <si>
    <t xml:space="preserve">Начало и место предоставления ценовых предложений с 09:00 ч. 00 мин. «09» января 2025 г. по адресу: РК, ОА, Урджарский район, с.Урджар, ул.Семушкина 1б, кабинет 300 (Приемная). </t>
  </si>
  <si>
    <t>Окончательный срок представления ценовых предложений до 09 ч. 00 мин. «14» января  2025 г.</t>
  </si>
  <si>
    <t xml:space="preserve">Конверты с ценовыми предложениями будут вскрываться в 09 ч. 15 мин. «14» декабря 2025 г. по следующему адресу: РК, ОА, Урджарский район, с.Урджар, ул.Семушкина 1б, кабинет 300. </t>
  </si>
  <si>
    <t>уп</t>
  </si>
  <si>
    <t xml:space="preserve">Шпатель </t>
  </si>
  <si>
    <t>медиц.  150х18х1,6мм стер. однокр. применения</t>
  </si>
  <si>
    <t>Выделенная сумма для закупа по лотам составляет: 8 099 050</t>
  </si>
  <si>
    <t xml:space="preserve">Нарко-тест 5 видов наркотиков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</si>
</sst>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  <font>
      <b/>
      <sz val="10"/>
      <color rgb="FF00000A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9" fillId="0" borderId="0" xfId="0" applyFont="1" applyFill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86;&#1073;&#1098;&#1103;&#1074;&#1083;\2025%20&#1079;&#1072;&#1103;&#1074;&#1082;&#1072;%20%20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мотология"/>
    </sheetNames>
    <sheetDataSet>
      <sheetData sheetId="0">
        <row r="5">
          <cell r="C5" t="str">
            <v>Боры алмазные  (шаровидные, конусообразный, прямой проский кончик,фиссурные, конусовидный )(MANI)</v>
          </cell>
          <cell r="E5">
            <v>200</v>
          </cell>
        </row>
        <row r="6">
          <cell r="C6" t="str">
            <v>Жидкость крезодента</v>
          </cell>
          <cell r="E6">
            <v>5</v>
          </cell>
        </row>
        <row r="7">
          <cell r="C7" t="str">
            <v>Base it (световое отверждение)</v>
          </cell>
          <cell r="E7">
            <v>4</v>
          </cell>
        </row>
        <row r="8">
          <cell r="C8" t="str">
            <v>Штифты (стекловолоконные)</v>
          </cell>
          <cell r="E8">
            <v>5</v>
          </cell>
        </row>
        <row r="9">
          <cell r="C9" t="str">
            <v>Devitek.Arsenic free Devitalizing Paste</v>
          </cell>
          <cell r="E9">
            <v>3</v>
          </cell>
        </row>
        <row r="10">
          <cell r="C10" t="str">
            <v>Дискодержатели</v>
          </cell>
          <cell r="E10">
            <v>2</v>
          </cell>
        </row>
        <row r="12">
          <cell r="C12" t="str">
            <v>Эвикрол(пломбы)</v>
          </cell>
          <cell r="E12">
            <v>4</v>
          </cell>
        </row>
        <row r="13">
          <cell r="C13" t="str">
            <v>Матритцы для световой пломбы</v>
          </cell>
          <cell r="E13">
            <v>4</v>
          </cell>
        </row>
        <row r="14">
          <cell r="C14" t="str">
            <v>Копировальная бумага Articulating Paper</v>
          </cell>
          <cell r="E14">
            <v>4</v>
          </cell>
        </row>
        <row r="15">
          <cell r="C15" t="str">
            <v>Гуттаперча  штефты</v>
          </cell>
          <cell r="E15">
            <v>2</v>
          </cell>
        </row>
        <row r="16">
          <cell r="C16" t="str">
            <v>Белак-F 25мл</v>
          </cell>
          <cell r="E16">
            <v>5</v>
          </cell>
        </row>
        <row r="17">
          <cell r="C17" t="str">
            <v xml:space="preserve"> Цинкоксид эвгеноловая паста</v>
          </cell>
          <cell r="E17">
            <v>5</v>
          </cell>
        </row>
        <row r="18">
          <cell r="C18" t="str">
            <v>Кальцесепт</v>
          </cell>
          <cell r="E18">
            <v>4</v>
          </cell>
        </row>
        <row r="21">
          <cell r="C21" t="str">
            <v>Дентин паста 50 грамм</v>
          </cell>
          <cell r="E21">
            <v>10</v>
          </cell>
          <cell r="F21">
            <v>1485</v>
          </cell>
        </row>
        <row r="22">
          <cell r="C22" t="str">
            <v>Валюкс набор шприц светового отверждения</v>
          </cell>
          <cell r="E22">
            <v>3</v>
          </cell>
          <cell r="F22">
            <v>207000</v>
          </cell>
        </row>
        <row r="23">
          <cell r="C23" t="str">
            <v>Крезодента паста</v>
          </cell>
          <cell r="E23">
            <v>4</v>
          </cell>
          <cell r="F23">
            <v>4500</v>
          </cell>
        </row>
        <row r="24">
          <cell r="C24" t="str">
            <v>Пульпоэкстракторы ПЭ-«КМИЗ» (короткие для  нижних  зубов  и  для  верхних  зубов)</v>
          </cell>
          <cell r="E24">
            <v>20</v>
          </cell>
          <cell r="F24">
            <v>5360</v>
          </cell>
        </row>
        <row r="25">
          <cell r="C25" t="str">
            <v>H файлы разные</v>
          </cell>
          <cell r="E25">
            <v>10</v>
          </cell>
          <cell r="F25">
            <v>6215</v>
          </cell>
        </row>
        <row r="26">
          <cell r="C26" t="str">
            <v>Корневые иглы</v>
          </cell>
          <cell r="E26">
            <v>5</v>
          </cell>
          <cell r="F26">
            <v>5760</v>
          </cell>
        </row>
        <row r="27">
          <cell r="C27" t="str">
            <v>Матрицы контурные металлические</v>
          </cell>
          <cell r="E27">
            <v>10</v>
          </cell>
          <cell r="F27">
            <v>1699</v>
          </cell>
        </row>
        <row r="31">
          <cell r="C31" t="str">
            <v>Артикайн</v>
          </cell>
          <cell r="E31">
            <v>30</v>
          </cell>
          <cell r="F31">
            <v>25200</v>
          </cell>
        </row>
        <row r="34">
          <cell r="C34" t="str">
            <v>Кетак моляр</v>
          </cell>
          <cell r="E34">
            <v>8</v>
          </cell>
        </row>
        <row r="35">
          <cell r="C35" t="str">
            <v>Пульпотэк</v>
          </cell>
          <cell r="E35">
            <v>3</v>
          </cell>
        </row>
        <row r="36">
          <cell r="C36" t="str">
            <v>Endofill 15 мл</v>
          </cell>
          <cell r="E36">
            <v>3</v>
          </cell>
          <cell r="F36">
            <v>38712</v>
          </cell>
        </row>
        <row r="37">
          <cell r="C37" t="str">
            <v>Abscess Remedy 15 гр</v>
          </cell>
          <cell r="E37">
            <v>3</v>
          </cell>
        </row>
        <row r="39">
          <cell r="C39" t="str">
            <v>Каналонаполнители для углового наконечника</v>
          </cell>
          <cell r="E39">
            <v>2</v>
          </cell>
          <cell r="F39">
            <v>6337</v>
          </cell>
        </row>
        <row r="40">
          <cell r="C40" t="str">
            <v xml:space="preserve">Капрамин 30мл </v>
          </cell>
          <cell r="E40">
            <v>2</v>
          </cell>
          <cell r="F40">
            <v>2670</v>
          </cell>
        </row>
        <row r="41">
          <cell r="C41" t="str">
            <v>Масло спрей  для наконечников</v>
          </cell>
          <cell r="E4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"/>
  <sheetViews>
    <sheetView tabSelected="1" topLeftCell="A7" zoomScale="68" zoomScaleNormal="68" zoomScaleSheetLayoutView="110" workbookViewId="0">
      <selection activeCell="H38" sqref="H38"/>
    </sheetView>
  </sheetViews>
  <sheetFormatPr defaultRowHeight="15" x14ac:dyDescent="0.25"/>
  <cols>
    <col min="1" max="1" width="9.140625" customWidth="1"/>
    <col min="2" max="2" width="8.140625" style="8" customWidth="1"/>
    <col min="3" max="3" width="60.42578125" style="7" customWidth="1"/>
    <col min="4" max="4" width="58.140625" style="7" customWidth="1"/>
    <col min="5" max="5" width="11" style="8" customWidth="1"/>
    <col min="6" max="6" width="12" style="8" customWidth="1"/>
    <col min="7" max="7" width="17.5703125" style="8" customWidth="1"/>
    <col min="8" max="8" width="21.42578125" customWidth="1"/>
    <col min="9" max="9" width="27.5703125" customWidth="1"/>
    <col min="10" max="10" width="13.140625" customWidth="1"/>
  </cols>
  <sheetData>
    <row r="2" spans="1:12" ht="22.5" customHeight="1" x14ac:dyDescent="0.25"/>
    <row r="3" spans="1:12" s="17" customFormat="1" ht="15" customHeight="1" x14ac:dyDescent="0.25">
      <c r="A3" s="40" t="s">
        <v>18</v>
      </c>
      <c r="B3" s="40"/>
      <c r="C3" s="40"/>
      <c r="D3" s="40"/>
      <c r="E3" s="40"/>
      <c r="F3" s="40"/>
      <c r="G3" s="40"/>
      <c r="H3" s="40"/>
    </row>
    <row r="4" spans="1:12" s="17" customFormat="1" ht="15" customHeight="1" x14ac:dyDescent="0.25">
      <c r="A4" s="40" t="s">
        <v>19</v>
      </c>
      <c r="B4" s="40"/>
      <c r="C4" s="40"/>
      <c r="D4" s="40"/>
      <c r="E4" s="40"/>
      <c r="F4" s="40"/>
      <c r="G4" s="40"/>
      <c r="H4" s="40"/>
    </row>
    <row r="5" spans="1:12" ht="15.6" customHeight="1" x14ac:dyDescent="0.25">
      <c r="B5" s="1"/>
    </row>
    <row r="6" spans="1:12" ht="66.599999999999994" customHeight="1" x14ac:dyDescent="0.25">
      <c r="B6" s="41" t="s">
        <v>5</v>
      </c>
      <c r="C6" s="41"/>
      <c r="D6" s="41"/>
      <c r="E6" s="41"/>
      <c r="F6" s="41"/>
      <c r="G6" s="41"/>
      <c r="H6" s="41"/>
      <c r="L6" s="6"/>
    </row>
    <row r="7" spans="1:12" ht="10.5" customHeight="1" x14ac:dyDescent="0.25">
      <c r="B7" s="3"/>
      <c r="C7" s="3"/>
      <c r="D7" s="3"/>
      <c r="E7" s="3"/>
      <c r="F7" s="3"/>
      <c r="G7" s="5"/>
    </row>
    <row r="8" spans="1:12" ht="58.15" customHeight="1" x14ac:dyDescent="0.25">
      <c r="B8" s="4" t="s">
        <v>0</v>
      </c>
      <c r="C8" s="2" t="s">
        <v>1</v>
      </c>
      <c r="D8" s="2" t="s">
        <v>6</v>
      </c>
      <c r="E8" s="2" t="s">
        <v>2</v>
      </c>
      <c r="F8" s="2" t="s">
        <v>3</v>
      </c>
      <c r="G8" s="4" t="s">
        <v>4</v>
      </c>
      <c r="H8" s="4" t="s">
        <v>7</v>
      </c>
    </row>
    <row r="9" spans="1:12" ht="31.5" x14ac:dyDescent="0.25">
      <c r="B9" s="4">
        <v>1</v>
      </c>
      <c r="C9" s="2" t="str">
        <f>[1]Стомотология!C5</f>
        <v>Боры алмазные  (шаровидные, конусообразный, прямой проский кончик,фиссурные, конусовидный )(MANI)</v>
      </c>
      <c r="D9" s="2" t="str">
        <f t="shared" ref="D9:D36" si="0">C9</f>
        <v>Боры алмазные  (шаровидные, конусообразный, прямой проский кончик,фиссурные, конусовидный )(MANI)</v>
      </c>
      <c r="E9" s="2" t="s">
        <v>17</v>
      </c>
      <c r="F9" s="22">
        <f>[1]Стомотология!E5</f>
        <v>200</v>
      </c>
      <c r="G9" s="4">
        <v>655</v>
      </c>
      <c r="H9" s="4">
        <f>F9*G9</f>
        <v>131000</v>
      </c>
    </row>
    <row r="10" spans="1:12" ht="15.75" x14ac:dyDescent="0.25">
      <c r="B10" s="4">
        <f>B9+1</f>
        <v>2</v>
      </c>
      <c r="C10" s="2" t="str">
        <f>[1]Стомотология!C6</f>
        <v>Жидкость крезодента</v>
      </c>
      <c r="D10" s="2" t="str">
        <f t="shared" si="0"/>
        <v>Жидкость крезодента</v>
      </c>
      <c r="E10" s="2" t="str">
        <f t="shared" ref="E10:E36" si="1">$E$9</f>
        <v>шт</v>
      </c>
      <c r="F10" s="22">
        <f>[1]Стомотология!E6</f>
        <v>5</v>
      </c>
      <c r="G10" s="4">
        <v>2113</v>
      </c>
      <c r="H10" s="4">
        <f t="shared" ref="H10:H36" si="2">F10*G10</f>
        <v>10565</v>
      </c>
    </row>
    <row r="11" spans="1:12" ht="15.75" x14ac:dyDescent="0.25">
      <c r="B11" s="4">
        <f t="shared" ref="B11:B36" si="3">B10+1</f>
        <v>3</v>
      </c>
      <c r="C11" s="2" t="str">
        <f>[1]Стомотология!C7</f>
        <v>Base it (световое отверждение)</v>
      </c>
      <c r="D11" s="2" t="str">
        <f t="shared" si="0"/>
        <v>Base it (световое отверждение)</v>
      </c>
      <c r="E11" s="2" t="str">
        <f t="shared" si="1"/>
        <v>шт</v>
      </c>
      <c r="F11" s="22">
        <f>[1]Стомотология!E7</f>
        <v>4</v>
      </c>
      <c r="G11" s="4">
        <v>5300</v>
      </c>
      <c r="H11" s="4">
        <f t="shared" si="2"/>
        <v>21200</v>
      </c>
    </row>
    <row r="12" spans="1:12" ht="15.75" x14ac:dyDescent="0.25">
      <c r="B12" s="4">
        <f t="shared" si="3"/>
        <v>4</v>
      </c>
      <c r="C12" s="2" t="str">
        <f>[1]Стомотология!C8</f>
        <v>Штифты (стекловолоконные)</v>
      </c>
      <c r="D12" s="2" t="str">
        <f t="shared" si="0"/>
        <v>Штифты (стекловолоконные)</v>
      </c>
      <c r="E12" s="2" t="str">
        <f t="shared" si="1"/>
        <v>шт</v>
      </c>
      <c r="F12" s="22">
        <f>[1]Стомотология!E8</f>
        <v>5</v>
      </c>
      <c r="G12" s="4">
        <v>875</v>
      </c>
      <c r="H12" s="4">
        <f t="shared" si="2"/>
        <v>4375</v>
      </c>
    </row>
    <row r="13" spans="1:12" ht="26.25" customHeight="1" x14ac:dyDescent="0.25">
      <c r="B13" s="4">
        <f t="shared" si="3"/>
        <v>5</v>
      </c>
      <c r="C13" s="2" t="str">
        <f>[1]Стомотология!C9</f>
        <v>Devitek.Arsenic free Devitalizing Paste</v>
      </c>
      <c r="D13" s="2" t="str">
        <f t="shared" si="0"/>
        <v>Devitek.Arsenic free Devitalizing Paste</v>
      </c>
      <c r="E13" s="2" t="str">
        <f t="shared" si="1"/>
        <v>шт</v>
      </c>
      <c r="F13" s="22">
        <f>[1]Стомотология!E9</f>
        <v>3</v>
      </c>
      <c r="G13" s="4">
        <v>31000</v>
      </c>
      <c r="H13" s="4">
        <f t="shared" si="2"/>
        <v>93000</v>
      </c>
    </row>
    <row r="14" spans="1:12" ht="15.75" x14ac:dyDescent="0.25">
      <c r="B14" s="4">
        <f t="shared" si="3"/>
        <v>6</v>
      </c>
      <c r="C14" s="2" t="str">
        <f>[1]Стомотология!C10</f>
        <v>Дискодержатели</v>
      </c>
      <c r="D14" s="2" t="str">
        <f t="shared" si="0"/>
        <v>Дискодержатели</v>
      </c>
      <c r="E14" s="2" t="str">
        <f t="shared" si="1"/>
        <v>шт</v>
      </c>
      <c r="F14" s="22">
        <f>[1]Стомотология!E10</f>
        <v>2</v>
      </c>
      <c r="G14" s="4">
        <v>3500</v>
      </c>
      <c r="H14" s="4">
        <f t="shared" si="2"/>
        <v>7000</v>
      </c>
    </row>
    <row r="15" spans="1:12" ht="15.75" x14ac:dyDescent="0.25">
      <c r="B15" s="4">
        <f t="shared" si="3"/>
        <v>7</v>
      </c>
      <c r="C15" s="2" t="str">
        <f>[1]Стомотология!C12</f>
        <v>Эвикрол(пломбы)</v>
      </c>
      <c r="D15" s="2" t="str">
        <f t="shared" si="0"/>
        <v>Эвикрол(пломбы)</v>
      </c>
      <c r="E15" s="2" t="str">
        <f t="shared" si="1"/>
        <v>шт</v>
      </c>
      <c r="F15" s="22">
        <f>[1]Стомотология!E12</f>
        <v>4</v>
      </c>
      <c r="G15" s="4">
        <v>14000</v>
      </c>
      <c r="H15" s="4">
        <f t="shared" si="2"/>
        <v>56000</v>
      </c>
    </row>
    <row r="16" spans="1:12" s="17" customFormat="1" ht="15.75" x14ac:dyDescent="0.25">
      <c r="B16" s="4">
        <f t="shared" si="3"/>
        <v>8</v>
      </c>
      <c r="C16" s="24" t="str">
        <f>[1]Стомотология!C13</f>
        <v>Матритцы для световой пломбы</v>
      </c>
      <c r="D16" s="24" t="str">
        <f t="shared" si="0"/>
        <v>Матритцы для световой пломбы</v>
      </c>
      <c r="E16" s="2" t="str">
        <f t="shared" si="1"/>
        <v>шт</v>
      </c>
      <c r="F16" s="24">
        <f>[1]Стомотология!E13</f>
        <v>4</v>
      </c>
      <c r="G16" s="4">
        <v>5000</v>
      </c>
      <c r="H16" s="4">
        <f t="shared" si="2"/>
        <v>20000</v>
      </c>
    </row>
    <row r="17" spans="2:8" s="17" customFormat="1" ht="15.75" x14ac:dyDescent="0.25">
      <c r="B17" s="4">
        <f t="shared" si="3"/>
        <v>9</v>
      </c>
      <c r="C17" s="24" t="str">
        <f>[1]Стомотология!C14</f>
        <v>Копировальная бумага Articulating Paper</v>
      </c>
      <c r="D17" s="24" t="str">
        <f t="shared" si="0"/>
        <v>Копировальная бумага Articulating Paper</v>
      </c>
      <c r="E17" s="2" t="str">
        <f t="shared" si="1"/>
        <v>шт</v>
      </c>
      <c r="F17" s="24">
        <f>[1]Стомотология!E14</f>
        <v>4</v>
      </c>
      <c r="G17" s="23">
        <v>12450</v>
      </c>
      <c r="H17" s="4">
        <f t="shared" si="2"/>
        <v>49800</v>
      </c>
    </row>
    <row r="18" spans="2:8" s="17" customFormat="1" ht="15.75" x14ac:dyDescent="0.25">
      <c r="B18" s="4">
        <f t="shared" si="3"/>
        <v>10</v>
      </c>
      <c r="C18" s="24" t="str">
        <f>[1]Стомотология!C15</f>
        <v>Гуттаперча  штефты</v>
      </c>
      <c r="D18" s="24" t="str">
        <f t="shared" si="0"/>
        <v>Гуттаперча  штефты</v>
      </c>
      <c r="E18" s="2" t="str">
        <f t="shared" si="1"/>
        <v>шт</v>
      </c>
      <c r="F18" s="24">
        <f>[1]Стомотология!E15</f>
        <v>2</v>
      </c>
      <c r="G18" s="23">
        <v>3135</v>
      </c>
      <c r="H18" s="4">
        <f t="shared" si="2"/>
        <v>6270</v>
      </c>
    </row>
    <row r="19" spans="2:8" s="17" customFormat="1" ht="15.75" x14ac:dyDescent="0.25">
      <c r="B19" s="4">
        <f t="shared" si="3"/>
        <v>11</v>
      </c>
      <c r="C19" s="26" t="str">
        <f>[1]Стомотология!C16</f>
        <v>Белак-F 25мл</v>
      </c>
      <c r="D19" s="26" t="str">
        <f t="shared" si="0"/>
        <v>Белак-F 25мл</v>
      </c>
      <c r="E19" s="2" t="str">
        <f t="shared" si="1"/>
        <v>шт</v>
      </c>
      <c r="F19" s="26">
        <f>[1]Стомотология!E16</f>
        <v>5</v>
      </c>
      <c r="G19" s="23">
        <v>2500</v>
      </c>
      <c r="H19" s="4">
        <f t="shared" si="2"/>
        <v>12500</v>
      </c>
    </row>
    <row r="20" spans="2:8" s="17" customFormat="1" ht="15.75" x14ac:dyDescent="0.25">
      <c r="B20" s="4">
        <f t="shared" si="3"/>
        <v>12</v>
      </c>
      <c r="C20" s="26" t="str">
        <f>[1]Стомотология!C17</f>
        <v xml:space="preserve"> Цинкоксид эвгеноловая паста</v>
      </c>
      <c r="D20" s="26" t="str">
        <f t="shared" si="0"/>
        <v xml:space="preserve"> Цинкоксид эвгеноловая паста</v>
      </c>
      <c r="E20" s="2" t="str">
        <f t="shared" si="1"/>
        <v>шт</v>
      </c>
      <c r="F20" s="26">
        <f>[1]Стомотология!E17</f>
        <v>5</v>
      </c>
      <c r="G20" s="23">
        <v>7100</v>
      </c>
      <c r="H20" s="4">
        <f t="shared" si="2"/>
        <v>35500</v>
      </c>
    </row>
    <row r="21" spans="2:8" s="17" customFormat="1" ht="15.75" x14ac:dyDescent="0.25">
      <c r="B21" s="4">
        <f t="shared" si="3"/>
        <v>13</v>
      </c>
      <c r="C21" s="26" t="str">
        <f>[1]Стомотология!C18</f>
        <v>Кальцесепт</v>
      </c>
      <c r="D21" s="26" t="str">
        <f t="shared" si="0"/>
        <v>Кальцесепт</v>
      </c>
      <c r="E21" s="2" t="str">
        <f t="shared" si="1"/>
        <v>шт</v>
      </c>
      <c r="F21" s="26">
        <f>[1]Стомотология!E18</f>
        <v>4</v>
      </c>
      <c r="G21" s="23">
        <v>11250</v>
      </c>
      <c r="H21" s="4">
        <f t="shared" si="2"/>
        <v>45000</v>
      </c>
    </row>
    <row r="22" spans="2:8" s="17" customFormat="1" ht="15.75" x14ac:dyDescent="0.25">
      <c r="B22" s="4">
        <f t="shared" si="3"/>
        <v>14</v>
      </c>
      <c r="C22" s="26" t="str">
        <f>[1]Стомотология!C21</f>
        <v>Дентин паста 50 грамм</v>
      </c>
      <c r="D22" s="26" t="str">
        <f t="shared" si="0"/>
        <v>Дентин паста 50 грамм</v>
      </c>
      <c r="E22" s="2" t="str">
        <f t="shared" si="1"/>
        <v>шт</v>
      </c>
      <c r="F22" s="26">
        <f>[1]Стомотология!E21</f>
        <v>10</v>
      </c>
      <c r="G22" s="23">
        <f>[1]Стомотология!F21</f>
        <v>1485</v>
      </c>
      <c r="H22" s="4">
        <f t="shared" si="2"/>
        <v>14850</v>
      </c>
    </row>
    <row r="23" spans="2:8" s="17" customFormat="1" ht="15.75" x14ac:dyDescent="0.25">
      <c r="B23" s="4">
        <f t="shared" si="3"/>
        <v>15</v>
      </c>
      <c r="C23" s="26" t="str">
        <f>[1]Стомотология!C22</f>
        <v>Валюкс набор шприц светового отверждения</v>
      </c>
      <c r="D23" s="26" t="str">
        <f t="shared" si="0"/>
        <v>Валюкс набор шприц светового отверждения</v>
      </c>
      <c r="E23" s="2" t="str">
        <f t="shared" si="1"/>
        <v>шт</v>
      </c>
      <c r="F23" s="26">
        <f>[1]Стомотология!E22</f>
        <v>3</v>
      </c>
      <c r="G23" s="23">
        <f>[1]Стомотология!F22</f>
        <v>207000</v>
      </c>
      <c r="H23" s="4">
        <f t="shared" si="2"/>
        <v>621000</v>
      </c>
    </row>
    <row r="24" spans="2:8" s="17" customFormat="1" ht="15.75" x14ac:dyDescent="0.25">
      <c r="B24" s="4">
        <f t="shared" si="3"/>
        <v>16</v>
      </c>
      <c r="C24" s="26" t="str">
        <f>[1]Стомотология!C23</f>
        <v>Крезодента паста</v>
      </c>
      <c r="D24" s="26" t="str">
        <f t="shared" si="0"/>
        <v>Крезодента паста</v>
      </c>
      <c r="E24" s="2" t="str">
        <f t="shared" si="1"/>
        <v>шт</v>
      </c>
      <c r="F24" s="26">
        <f>[1]Стомотология!E23</f>
        <v>4</v>
      </c>
      <c r="G24" s="23">
        <f>[1]Стомотология!F23</f>
        <v>4500</v>
      </c>
      <c r="H24" s="4">
        <f t="shared" si="2"/>
        <v>18000</v>
      </c>
    </row>
    <row r="25" spans="2:8" s="17" customFormat="1" ht="31.5" x14ac:dyDescent="0.25">
      <c r="B25" s="4">
        <f t="shared" si="3"/>
        <v>17</v>
      </c>
      <c r="C25" s="26" t="str">
        <f>[1]Стомотология!C24</f>
        <v>Пульпоэкстракторы ПЭ-«КМИЗ» (короткие для  нижних  зубов  и  для  верхних  зубов)</v>
      </c>
      <c r="D25" s="26" t="str">
        <f t="shared" si="0"/>
        <v>Пульпоэкстракторы ПЭ-«КМИЗ» (короткие для  нижних  зубов  и  для  верхних  зубов)</v>
      </c>
      <c r="E25" s="2" t="str">
        <f t="shared" si="1"/>
        <v>шт</v>
      </c>
      <c r="F25" s="26">
        <f>[1]Стомотология!E24</f>
        <v>20</v>
      </c>
      <c r="G25" s="23">
        <f>[1]Стомотология!F24</f>
        <v>5360</v>
      </c>
      <c r="H25" s="4">
        <f t="shared" si="2"/>
        <v>107200</v>
      </c>
    </row>
    <row r="26" spans="2:8" ht="15.75" x14ac:dyDescent="0.25">
      <c r="B26" s="4">
        <f t="shared" si="3"/>
        <v>18</v>
      </c>
      <c r="C26" s="26" t="str">
        <f>[1]Стомотология!C25</f>
        <v>H файлы разные</v>
      </c>
      <c r="D26" s="26" t="str">
        <f t="shared" si="0"/>
        <v>H файлы разные</v>
      </c>
      <c r="E26" s="2" t="str">
        <f t="shared" si="1"/>
        <v>шт</v>
      </c>
      <c r="F26" s="26">
        <f>[1]Стомотология!E25</f>
        <v>10</v>
      </c>
      <c r="G26" s="25">
        <f>[1]Стомотология!F25</f>
        <v>6215</v>
      </c>
      <c r="H26" s="4">
        <f t="shared" si="2"/>
        <v>62150</v>
      </c>
    </row>
    <row r="27" spans="2:8" ht="15.75" x14ac:dyDescent="0.25">
      <c r="B27" s="4">
        <f t="shared" si="3"/>
        <v>19</v>
      </c>
      <c r="C27" s="24" t="str">
        <f>[1]Стомотология!C26</f>
        <v>Корневые иглы</v>
      </c>
      <c r="D27" s="24" t="str">
        <f t="shared" si="0"/>
        <v>Корневые иглы</v>
      </c>
      <c r="E27" s="2" t="str">
        <f t="shared" si="1"/>
        <v>шт</v>
      </c>
      <c r="F27" s="24">
        <f>[1]Стомотология!E26</f>
        <v>5</v>
      </c>
      <c r="G27" s="25">
        <f>[1]Стомотология!F26</f>
        <v>5760</v>
      </c>
      <c r="H27" s="4">
        <f t="shared" si="2"/>
        <v>28800</v>
      </c>
    </row>
    <row r="28" spans="2:8" ht="15.75" x14ac:dyDescent="0.25">
      <c r="B28" s="4">
        <f t="shared" si="3"/>
        <v>20</v>
      </c>
      <c r="C28" s="2" t="str">
        <f>[1]Стомотология!C27</f>
        <v>Матрицы контурные металлические</v>
      </c>
      <c r="D28" s="2" t="str">
        <f t="shared" si="0"/>
        <v>Матрицы контурные металлические</v>
      </c>
      <c r="E28" s="2" t="str">
        <f t="shared" si="1"/>
        <v>шт</v>
      </c>
      <c r="F28" s="28">
        <f>[1]Стомотология!E27</f>
        <v>10</v>
      </c>
      <c r="G28" s="25">
        <f>[1]Стомотология!F27</f>
        <v>1699</v>
      </c>
      <c r="H28" s="4">
        <f t="shared" si="2"/>
        <v>16990</v>
      </c>
    </row>
    <row r="29" spans="2:8" s="12" customFormat="1" ht="15.75" x14ac:dyDescent="0.25">
      <c r="B29" s="4">
        <f t="shared" si="3"/>
        <v>21</v>
      </c>
      <c r="C29" s="2" t="str">
        <f>[1]Стомотология!C31</f>
        <v>Артикайн</v>
      </c>
      <c r="D29" s="2" t="str">
        <f t="shared" si="0"/>
        <v>Артикайн</v>
      </c>
      <c r="E29" s="2" t="s">
        <v>23</v>
      </c>
      <c r="F29" s="22">
        <f>[1]Стомотология!E31</f>
        <v>30</v>
      </c>
      <c r="G29" s="22">
        <f>[1]Стомотология!F31</f>
        <v>25200</v>
      </c>
      <c r="H29" s="4">
        <f t="shared" si="2"/>
        <v>756000</v>
      </c>
    </row>
    <row r="30" spans="2:8" ht="15.75" x14ac:dyDescent="0.25">
      <c r="B30" s="4">
        <f t="shared" si="3"/>
        <v>22</v>
      </c>
      <c r="C30" s="2" t="str">
        <f>[1]Стомотология!C34</f>
        <v>Кетак моляр</v>
      </c>
      <c r="D30" s="2" t="str">
        <f t="shared" si="0"/>
        <v>Кетак моляр</v>
      </c>
      <c r="E30" s="2" t="str">
        <f t="shared" si="1"/>
        <v>шт</v>
      </c>
      <c r="F30" s="27">
        <f>[1]Стомотология!E34</f>
        <v>8</v>
      </c>
      <c r="G30" s="32">
        <v>48000</v>
      </c>
      <c r="H30" s="4">
        <f t="shared" si="2"/>
        <v>384000</v>
      </c>
    </row>
    <row r="31" spans="2:8" ht="15.75" x14ac:dyDescent="0.25">
      <c r="B31" s="4">
        <f t="shared" si="3"/>
        <v>23</v>
      </c>
      <c r="C31" s="2" t="str">
        <f>[1]Стомотология!C35</f>
        <v>Пульпотэк</v>
      </c>
      <c r="D31" s="2" t="str">
        <f t="shared" si="0"/>
        <v>Пульпотэк</v>
      </c>
      <c r="E31" s="2" t="str">
        <f t="shared" si="1"/>
        <v>шт</v>
      </c>
      <c r="F31" s="27">
        <f>[1]Стомотология!E35</f>
        <v>3</v>
      </c>
      <c r="G31" s="32">
        <v>60500</v>
      </c>
      <c r="H31" s="4">
        <f t="shared" si="2"/>
        <v>181500</v>
      </c>
    </row>
    <row r="32" spans="2:8" ht="15.75" x14ac:dyDescent="0.25">
      <c r="B32" s="4">
        <f t="shared" si="3"/>
        <v>24</v>
      </c>
      <c r="C32" s="2" t="str">
        <f>[1]Стомотология!C36</f>
        <v>Endofill 15 мл</v>
      </c>
      <c r="D32" s="2" t="str">
        <f t="shared" si="0"/>
        <v>Endofill 15 мл</v>
      </c>
      <c r="E32" s="2" t="str">
        <f t="shared" si="1"/>
        <v>шт</v>
      </c>
      <c r="F32" s="27">
        <f>[1]Стомотология!E36</f>
        <v>3</v>
      </c>
      <c r="G32" s="32">
        <f>[1]Стомотология!F36</f>
        <v>38712</v>
      </c>
      <c r="H32" s="4">
        <f t="shared" si="2"/>
        <v>116136</v>
      </c>
    </row>
    <row r="33" spans="2:8" ht="15.75" x14ac:dyDescent="0.25">
      <c r="B33" s="4">
        <f t="shared" si="3"/>
        <v>25</v>
      </c>
      <c r="C33" s="2" t="str">
        <f>[1]Стомотология!C37</f>
        <v>Abscess Remedy 15 гр</v>
      </c>
      <c r="D33" s="2" t="str">
        <f t="shared" si="0"/>
        <v>Abscess Remedy 15 гр</v>
      </c>
      <c r="E33" s="2" t="str">
        <f t="shared" si="1"/>
        <v>шт</v>
      </c>
      <c r="F33" s="27">
        <f>[1]Стомотология!E37</f>
        <v>3</v>
      </c>
      <c r="G33" s="32">
        <v>41000</v>
      </c>
      <c r="H33" s="4">
        <f t="shared" si="2"/>
        <v>123000</v>
      </c>
    </row>
    <row r="34" spans="2:8" ht="15.75" x14ac:dyDescent="0.25">
      <c r="B34" s="4">
        <f t="shared" si="3"/>
        <v>26</v>
      </c>
      <c r="C34" s="2" t="str">
        <f>[1]Стомотология!C39</f>
        <v>Каналонаполнители для углового наконечника</v>
      </c>
      <c r="D34" s="2" t="str">
        <f t="shared" si="0"/>
        <v>Каналонаполнители для углового наконечника</v>
      </c>
      <c r="E34" s="2" t="str">
        <f t="shared" si="1"/>
        <v>шт</v>
      </c>
      <c r="F34" s="27">
        <f>[1]Стомотология!E39</f>
        <v>2</v>
      </c>
      <c r="G34" s="32">
        <f>[1]Стомотология!F39</f>
        <v>6337</v>
      </c>
      <c r="H34" s="4">
        <f t="shared" si="2"/>
        <v>12674</v>
      </c>
    </row>
    <row r="35" spans="2:8" ht="15.75" x14ac:dyDescent="0.25">
      <c r="B35" s="4">
        <f t="shared" si="3"/>
        <v>27</v>
      </c>
      <c r="C35" s="2" t="str">
        <f>[1]Стомотология!C40</f>
        <v xml:space="preserve">Капрамин 30мл </v>
      </c>
      <c r="D35" s="2" t="str">
        <f t="shared" si="0"/>
        <v xml:space="preserve">Капрамин 30мл </v>
      </c>
      <c r="E35" s="2" t="str">
        <f t="shared" si="1"/>
        <v>шт</v>
      </c>
      <c r="F35" s="22">
        <f>[1]Стомотология!E40</f>
        <v>2</v>
      </c>
      <c r="G35" s="23">
        <f>[1]Стомотология!F40</f>
        <v>2670</v>
      </c>
      <c r="H35" s="4">
        <f t="shared" si="2"/>
        <v>5340</v>
      </c>
    </row>
    <row r="36" spans="2:8" ht="15.75" x14ac:dyDescent="0.25">
      <c r="B36" s="4">
        <f t="shared" si="3"/>
        <v>28</v>
      </c>
      <c r="C36" s="31" t="str">
        <f>[1]Стомотология!$C$41</f>
        <v>Масло спрей  для наконечников</v>
      </c>
      <c r="D36" s="2" t="str">
        <f t="shared" si="0"/>
        <v>Масло спрей  для наконечников</v>
      </c>
      <c r="E36" s="2" t="str">
        <f t="shared" si="1"/>
        <v>шт</v>
      </c>
      <c r="F36" s="2">
        <f>[1]Стомотология!E41</f>
        <v>4</v>
      </c>
      <c r="G36" s="23">
        <v>8550</v>
      </c>
      <c r="H36" s="4">
        <f t="shared" si="2"/>
        <v>34200</v>
      </c>
    </row>
    <row r="37" spans="2:8" s="33" customFormat="1" ht="15.6" customHeight="1" x14ac:dyDescent="0.25">
      <c r="B37" s="4">
        <v>29</v>
      </c>
      <c r="C37" s="2" t="s">
        <v>24</v>
      </c>
      <c r="D37" s="2" t="s">
        <v>25</v>
      </c>
      <c r="E37" s="2" t="s">
        <v>17</v>
      </c>
      <c r="F37" s="2">
        <v>17000</v>
      </c>
      <c r="G37" s="23">
        <v>25</v>
      </c>
      <c r="H37" s="4">
        <f>F37*G37</f>
        <v>425000</v>
      </c>
    </row>
    <row r="38" spans="2:8" s="33" customFormat="1" ht="15.6" customHeight="1" x14ac:dyDescent="0.25">
      <c r="B38" s="4">
        <v>30</v>
      </c>
      <c r="C38" s="2" t="s">
        <v>27</v>
      </c>
      <c r="D38" s="2" t="s">
        <v>27</v>
      </c>
      <c r="E38" s="2" t="s">
        <v>17</v>
      </c>
      <c r="F38" s="2">
        <v>1000</v>
      </c>
      <c r="G38" s="23">
        <v>4700</v>
      </c>
      <c r="H38" s="4">
        <f>F38*G38</f>
        <v>4700000</v>
      </c>
    </row>
    <row r="39" spans="2:8" s="33" customFormat="1" ht="15.6" customHeight="1" x14ac:dyDescent="0.25">
      <c r="B39" s="34"/>
      <c r="C39" s="35"/>
      <c r="D39" s="35"/>
      <c r="E39" s="35"/>
      <c r="F39" s="35"/>
      <c r="G39" s="36"/>
      <c r="H39" s="34">
        <f>SUM(H9:H38)</f>
        <v>8099050</v>
      </c>
    </row>
    <row r="40" spans="2:8" ht="15.6" customHeight="1" x14ac:dyDescent="0.25">
      <c r="B40" s="15" t="s">
        <v>26</v>
      </c>
      <c r="C40" s="13"/>
      <c r="D40" s="13"/>
      <c r="E40" s="13"/>
      <c r="F40" s="13"/>
      <c r="G40" s="13"/>
      <c r="H40" s="14"/>
    </row>
    <row r="41" spans="2:8" x14ac:dyDescent="0.25">
      <c r="B41" s="16"/>
    </row>
    <row r="42" spans="2:8" ht="15.75" customHeight="1" x14ac:dyDescent="0.25">
      <c r="B42" s="38" t="s">
        <v>14</v>
      </c>
      <c r="C42" s="38"/>
      <c r="D42" s="38"/>
      <c r="E42" s="38"/>
      <c r="F42" s="38"/>
      <c r="G42" s="38"/>
      <c r="H42" s="38"/>
    </row>
    <row r="43" spans="2:8" ht="15.75" customHeight="1" x14ac:dyDescent="0.25">
      <c r="B43" s="38" t="s">
        <v>15</v>
      </c>
      <c r="C43" s="38"/>
      <c r="D43" s="38"/>
      <c r="E43" s="38"/>
      <c r="F43" s="38"/>
      <c r="G43" s="9"/>
      <c r="H43" s="10"/>
    </row>
    <row r="44" spans="2:8" ht="15.75" customHeight="1" x14ac:dyDescent="0.25">
      <c r="B44" s="39" t="s">
        <v>20</v>
      </c>
      <c r="C44" s="39"/>
      <c r="D44" s="39"/>
      <c r="E44" s="39"/>
      <c r="F44" s="39"/>
      <c r="G44" s="39"/>
      <c r="H44" s="39"/>
    </row>
    <row r="45" spans="2:8" ht="15.75" customHeight="1" x14ac:dyDescent="0.25">
      <c r="B45" s="39" t="s">
        <v>21</v>
      </c>
      <c r="C45" s="39"/>
      <c r="D45" s="39"/>
      <c r="E45" s="39"/>
      <c r="F45" s="39"/>
      <c r="G45" s="18"/>
      <c r="H45" s="19"/>
    </row>
    <row r="46" spans="2:8" ht="15.75" customHeight="1" x14ac:dyDescent="0.25">
      <c r="B46" s="39" t="s">
        <v>22</v>
      </c>
      <c r="C46" s="39"/>
      <c r="D46" s="39"/>
      <c r="E46" s="39"/>
      <c r="F46" s="39"/>
      <c r="G46" s="20"/>
      <c r="H46" s="21"/>
    </row>
    <row r="47" spans="2:8" ht="15.75" customHeight="1" x14ac:dyDescent="0.25">
      <c r="B47" s="39" t="s">
        <v>16</v>
      </c>
      <c r="C47" s="39"/>
      <c r="D47" s="39"/>
      <c r="E47" s="39"/>
      <c r="F47" s="39"/>
      <c r="G47" s="20"/>
      <c r="H47" s="21"/>
    </row>
    <row r="48" spans="2:8" ht="15.75" x14ac:dyDescent="0.25">
      <c r="B48" s="29"/>
      <c r="C48" s="29"/>
      <c r="D48" s="29"/>
      <c r="E48" s="29"/>
      <c r="F48" s="29"/>
      <c r="G48" s="30"/>
      <c r="H48" s="11"/>
    </row>
    <row r="49" spans="2:7" ht="15.75" x14ac:dyDescent="0.25">
      <c r="B49" s="37" t="s">
        <v>8</v>
      </c>
      <c r="C49" s="37"/>
      <c r="D49" s="37"/>
      <c r="E49" s="37"/>
      <c r="F49" s="37"/>
      <c r="G49" s="37"/>
    </row>
    <row r="50" spans="2:7" ht="15.75" x14ac:dyDescent="0.25">
      <c r="B50" s="37" t="s">
        <v>9</v>
      </c>
      <c r="C50" s="37"/>
      <c r="D50" s="37"/>
      <c r="E50" s="37"/>
      <c r="F50" s="37"/>
      <c r="G50" s="37"/>
    </row>
    <row r="51" spans="2:7" ht="15.75" x14ac:dyDescent="0.25">
      <c r="B51" s="30" t="s">
        <v>13</v>
      </c>
      <c r="C51" s="30"/>
      <c r="D51" s="30"/>
      <c r="E51" s="30"/>
      <c r="F51" s="30"/>
      <c r="G51" s="30"/>
    </row>
    <row r="52" spans="2:7" ht="15.75" x14ac:dyDescent="0.25">
      <c r="B52" s="37" t="s">
        <v>10</v>
      </c>
      <c r="C52" s="37"/>
      <c r="D52" s="37"/>
      <c r="E52" s="37"/>
      <c r="F52" s="37"/>
      <c r="G52" s="37"/>
    </row>
    <row r="53" spans="2:7" ht="15.75" x14ac:dyDescent="0.25">
      <c r="B53" s="37" t="s">
        <v>11</v>
      </c>
      <c r="C53" s="37"/>
      <c r="D53" s="37"/>
      <c r="E53" s="37"/>
      <c r="F53" s="37"/>
      <c r="G53" s="37"/>
    </row>
    <row r="54" spans="2:7" ht="15.75" x14ac:dyDescent="0.25">
      <c r="B54" s="37" t="s">
        <v>12</v>
      </c>
      <c r="C54" s="37"/>
      <c r="D54" s="37"/>
      <c r="E54" s="37"/>
      <c r="F54" s="37"/>
      <c r="G54" s="37"/>
    </row>
  </sheetData>
  <mergeCells count="14">
    <mergeCell ref="A4:H4"/>
    <mergeCell ref="A3:H3"/>
    <mergeCell ref="B6:H6"/>
    <mergeCell ref="B42:H42"/>
    <mergeCell ref="B53:G53"/>
    <mergeCell ref="B54:G54"/>
    <mergeCell ref="B43:F43"/>
    <mergeCell ref="B44:H44"/>
    <mergeCell ref="B45:F45"/>
    <mergeCell ref="B46:F46"/>
    <mergeCell ref="B52:G52"/>
    <mergeCell ref="B50:G50"/>
    <mergeCell ref="B47:F47"/>
    <mergeCell ref="B49:G49"/>
  </mergeCells>
  <pageMargins left="0.25" right="0.25" top="0.75" bottom="0.75" header="0.3" footer="0.3"/>
  <pageSetup paperSize="9" scale="4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Объявления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2025-02-19T09:41:30Z</dcterms:modified>
</cp:coreProperties>
</file>