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/>
  </bookViews>
  <sheets>
    <sheet name="Протокол" sheetId="2" r:id="rId1"/>
    <sheet name="отгрузка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5" i="3"/>
  <c r="I25" i="3"/>
  <c r="I26" i="3"/>
  <c r="I27" i="3"/>
  <c r="I24" i="3"/>
  <c r="I23" i="3"/>
  <c r="I10" i="3"/>
  <c r="I9" i="3"/>
  <c r="I7" i="3"/>
  <c r="I6" i="3"/>
  <c r="I5" i="3"/>
  <c r="H16" i="2" l="1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15" i="2"/>
  <c r="H51" i="2" l="1"/>
</calcChain>
</file>

<file path=xl/sharedStrings.xml><?xml version="1.0" encoding="utf-8"?>
<sst xmlns="http://schemas.openxmlformats.org/spreadsheetml/2006/main" count="252" uniqueCount="92">
  <si>
    <t>№ лота</t>
  </si>
  <si>
    <t>Номенклатура</t>
  </si>
  <si>
    <t>Ед. измерения</t>
  </si>
  <si>
    <t>Количество</t>
  </si>
  <si>
    <t>Цена</t>
  </si>
  <si>
    <r>
      <t>Протокол</t>
    </r>
    <r>
      <rPr>
        <sz val="14"/>
        <color rgb="FF333333"/>
        <rFont val="Times New Roman"/>
        <family val="1"/>
        <charset val="204"/>
      </rPr>
      <t xml:space="preserve"> </t>
    </r>
    <r>
      <rPr>
        <b/>
        <sz val="14"/>
        <color rgb="FF333333"/>
        <rFont val="Times New Roman"/>
        <family val="1"/>
        <charset val="204"/>
      </rPr>
      <t>об итогах закупа способом запроса ценовых предложений на</t>
    </r>
  </si>
  <si>
    <t xml:space="preserve"> </t>
  </si>
  <si>
    <t>ОА Урджарский район с.Урджар ул.Семушкина 1 б, здание КГП на ПХВ «Многопрофильная центральная районная больница Урджарского района» УЗ ОА</t>
  </si>
  <si>
    <t>Пакеты с ценовыми предложениями предоставлены следующими потенциальными поставщиками:</t>
  </si>
  <si>
    <t>Техническая спецификация</t>
  </si>
  <si>
    <t>Победитель представляет заказчику в течении десяти календарных дней документы, подтверждающие соответствие квалификационным требованиям согласно п. 113 Правил.</t>
  </si>
  <si>
    <t>Разместить на интернет-ресурс www.medurdzhar.kz вкладка «Госзакупки» текст данного протокола об итогах ценовых предложений по закупкам лекарственных средств, профилактических (иммунобиологических, диагностических, дезинфицирующих) препаратов, изделий медицинского назначения на 2023 год.</t>
  </si>
  <si>
    <t xml:space="preserve">Председатель конкурсной комиссии </t>
  </si>
  <si>
    <t>Абылкасимов Б.Ш.</t>
  </si>
  <si>
    <t>Енсебаев С.Н.</t>
  </si>
  <si>
    <t>Баймурзинов А.С.</t>
  </si>
  <si>
    <t>Жакаев Е.Т.</t>
  </si>
  <si>
    <t>Тұрсунова Д.С.</t>
  </si>
  <si>
    <t>Сумма</t>
  </si>
  <si>
    <t>ИТОГО:</t>
  </si>
  <si>
    <t>В соответствии с постановлением Правительства РК от 07 июня 2023 г №110 "Об утверждении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 медицинской помощи" произвели вскрытия конвертов:</t>
  </si>
  <si>
    <t>Вакуумная система для забора венозной и капиллярной крови стерильная одноразового применения</t>
  </si>
  <si>
    <t>Пробирки вакуумные для забора капиллярной крови с капилляром для гематологических исследований ЭДТА К2 объем забираемой крови 0,5 мл</t>
  </si>
  <si>
    <t>шт</t>
  </si>
  <si>
    <t>Одноразовые стерильные вакуумные пробирки AVATUBE для забора и хранения венозной крови, плазмы крови, сыворотки крови, объемом</t>
  </si>
  <si>
    <t>Одноразовые стерильные вакуумные пробирки AVATUBE для забора и хранения венозной крови, плазмы крови, сыворотки крови, с К3 ЭДТА (трехкалиевая соль) для гематологических исследований, с фиолетовой крышкой 2мл</t>
  </si>
  <si>
    <t>Одноразовые стерильные вакуумные пробирки AVATUBE для забора и хранения венозной крови, плазмы крови, сыворотки крови, объемом от 1 мл до 9 мл</t>
  </si>
  <si>
    <t>Одноразовые стерильные вакуумные пробирки AVATUBE для забора и хранения венозной крови, плазмы крови, сыворотки крови, с активатором свертывания и гелем для разделения сыворотки, с желтой крышкой 5мл</t>
  </si>
  <si>
    <t>Одноразовые стерильные вакуумные пробирки AVATUBE для забора и хранения венозной крови, плазмы крови, сыворотки крови, с натрия цитратом 3,2% (1:9) для исследования системы гемостаза, со светло-голубой крышкой, 2 мл</t>
  </si>
  <si>
    <t>Одноразовые стерильные вакуумные пробирки AVATUBE для забора и хранения венозной крови, плазмы крови, сыворотки крови, с активатором свертывания, с красной крышкой 2 мл</t>
  </si>
  <si>
    <t>Перчатки медицинские смотровые из натурального латекса Biohandix® PF, неопудренные, гипоаллергенные, нестерильные, текстурированные, размерами M</t>
  </si>
  <si>
    <t>Изготовлены из натурального латекса высокого качества; - Обеспечивают надежную барьерную защиту от микроорганизмов, нежелательных и опасных веществ; - Манжета с валиком облегчает надевание, препятствует скатыванию и обеспечивает лучшую фиксацию; - Вы</t>
  </si>
  <si>
    <t>Канюля назальная кислородная, детский, размеры – взрослый, размер - L</t>
  </si>
  <si>
    <t>Предназначены для оксигенотерапии в условиях стационара. Изготовлены из мягкого эластичного гибкого ПВХ, не содержит латекса. Носовая часть не содержит фталатов. Состоит из трубки длиной 1500, 2100, 3000 мм двумя носовыми трубками, наконечники которых вводятся в носовую полость, которая с одной стороны заканчивается стандартным коннектором, соответствующим международным стандартам для присоединения к источнику кислорода, с другой стороны образует петлю. Срок годности – 5 лет, стерильный, однократного применения.</t>
  </si>
  <si>
    <t>Канюля назальная кислородная, детский, размеры – S.</t>
  </si>
  <si>
    <t>Канюля назальная кислородная, детский, размеры – XS.</t>
  </si>
  <si>
    <t>Канюля/катетер внутривенный периферический Bioflokage® Budget c инъекционным клапаном, размерами: 14G.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</si>
  <si>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14G.Стерилизован этилен оксидом Срок годности 5 лет</t>
  </si>
  <si>
    <t>Канюля/катетер внутривенный периферический Bioflokage® Budget c инъекционным клапаном, размерами:16G.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</si>
  <si>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размерами:16G. Стерилизован этилен оксидом Срок годности 5 лет</t>
  </si>
  <si>
    <t>Канюля/катетер внутривенный периферический Bioflokage® Budget c инъекционным клапаном, размерами: 18G.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</si>
  <si>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18G. Стерилизован этилен оксидом Срок годности 5 лет</t>
  </si>
  <si>
    <t>Канюля/катетер внутривенный периферический Bioflokage® Budget c инъекционным клапаном, размерами:20G.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</si>
  <si>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20G. Стерилизован этилен оксидом Срок годности 5 лет</t>
  </si>
  <si>
    <t>Канюля/катетер внутривенный периферический Bioflokage® Budget c инъекционным клапаном, размерами: 22G.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</si>
  <si>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22G. Стерилизован этилен оксидом Срок годности 5 лет</t>
  </si>
  <si>
    <t>Канюля/катетер внутривенный периферический Bioflokage® Budget c инъекционным клапаном, размерами:24G.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</si>
  <si>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размерами:,24G.Стерилизован этилен оксидом Срок годности 5 лет</t>
  </si>
  <si>
    <t>Канюля/катетер внутривенный периферический Bioflokage® Budget c инъекционным клапаном, размерами: 26G.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</si>
  <si>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26G Стерилизован этилен оксидом Срок годности 5 лет</t>
  </si>
  <si>
    <t>Мочеприемник Biocare® Budget стерильный однократного применения, различных вариантов исполнения 1000 мл</t>
  </si>
  <si>
    <t>Мочеприемники могут фиксироваться на кровати, инвалидном кресле, стойке или на ноге. Обладают следующими характеристиками: - мешок мочеприемника оснащен специальным невозвратным клапаном, который предотвращает обратный ток мочи, значительно снижая риск развития восходящей инфекции; - устойчивая к перегибам дренажная трубка позволяет разместить мочеприемник удобно; - уплотнительные кольца для крепления мешка фиксируют мочеприемник в вертикальном положении; - сливной клапан легко открыть или закрыть одной рукой, даже пациентам с ограниченной подвижностью рук; - универсальный переходник позволяет надежно подключиться к катетеру; - на передней стенке мочеприемника нанесены линии градуировки, по которым легко определить объем мочи в мешке; - эластичный ремешок для крепления (для ножного типа) представляет собой эластичную ленту, продетую через уплотнительные кольца с обеих сторон края пакета, и двух пуговиц на каждом ремешке для фиксации ремешка на ноге. Срок годности 5 лет. Не применять после истечения срока годности. Стерилизация этилен оксидом.</t>
  </si>
  <si>
    <t>Мочеприемник Biocare® Budget стерильный однократного применения, различных вариантов исполнения 2000 мл</t>
  </si>
  <si>
    <t>Система для вливания инфузионных растворов Bioset® Budget с иглой размером:19G (1.1 х 38мм),20G (0.9 х 38мм), 21G (0.8х 38мм), 22G (0.7 х 38мм), 23G (0.6 х 38мм), стерильная, однократного применения</t>
  </si>
  <si>
    <t>Система для вливания инфузионных растворов состоит из: иглы, защитного колпачка для иглы, адаптера для иглы, инъекционного участка для дополнительных инъекций, трубки, роликового зажима, регулирующего скорость потока, капельной камеры, фильтра жидкости, прокалывающего устройства с встроенным воздушным клапаном и воздушным фильтром. Стерилизована этилен оксидом. Срок годности: 5лет.</t>
  </si>
  <si>
    <t>Шприц инъекционный трехкомпонентный стерильный однократного применения Bioject® Budget объемами: 10мл с иглой 21Gx1 1/2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</si>
  <si>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силикона.</t>
  </si>
  <si>
    <t>Шприц Bioject® Budget инъекционный трехкомпонентный стерильный однократного применения объемами: 5мл; с иглами 22Gx11/2</t>
  </si>
  <si>
    <t>Шприц Bioject® Budget инъекционный трехкомпонентный стерильный однократного применения объемами: 20мл; с иглами 20Gx11/2"</t>
  </si>
  <si>
    <t>приц Bioject® Budget инъекционный трехкомпонентный стерильный однократного применения объемами: 2мл; с иглами 23Gx1</t>
  </si>
  <si>
    <t>Шприц Bioject® Budget инъекционный трехкомпонентный стерильный однократного применения объемами: 50мл; с иглами 18Gx11/2"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</si>
  <si>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</si>
  <si>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Пакет А размер 500*600</t>
  </si>
  <si>
    <t>Пакет Б размер 500*600</t>
  </si>
  <si>
    <t>Пакет В размер 500*600</t>
  </si>
  <si>
    <t>Бандаж паховый суспензорий для яичек одноразовый</t>
  </si>
  <si>
    <t>Термоиндикатор 132</t>
  </si>
  <si>
    <t>Термоиндикатор 120</t>
  </si>
  <si>
    <t xml:space="preserve"> Термоиндикатор 180</t>
  </si>
  <si>
    <t>Шприц ЖАННЭ</t>
  </si>
  <si>
    <t>Кружка Эсмарха одноразовый</t>
  </si>
  <si>
    <t>ЭКГ лента 110х25х12</t>
  </si>
  <si>
    <t>Пакет одноразовый двухслойный для сбора, хранения и утилизации медицинских отходов. Пакет состоит из двух слоев: внешний слой полиэтилен высокого давления 30%; внутренний слой полиэтилен низкого давления 70%. Цвет соответствует цветовой кодировке отходов класса А. Спаечный шов располагается по ширине пакета, боковой шов отсутствует. Ширина шва 1,5 мм. Прочность сварного шва при разрыве составляет не менее 70% от прочности пленки. На пакете располагается информационное окно содержащее следующую информацию: класс отходов, название ЛПУ, дата выброса отходов, ФИО ответственного лица за выброс отходов. Информационное окно располагается по центру пакета и наносится флексографическим способом печати.</t>
  </si>
  <si>
    <t>Пакет одноразовый двухслойный для сбора, хранения и утилизации медицинских отходов. Пакет состоит из двух слоев: внешний слой полиэтилен высокого давления 30%; внутренний слой полиэтилен низкого давления 70%. Цвет соответствует цветовой кодировке отходов класса  Б. Спаечный шов располагается по ширине пакета, боковой шов отсутствует. Ширина шва 1,5 мм. Прочность сварного шва при разрыве составляет не менее 70% от прочности пленки. На пакете располагается информационное окно содержащее следующую информацию: класс отходов, название ЛПУ, дата выброса отходов, ФИО ответственного лица за выброс отходов. Информационное окно располагается по центру пакета и наносится флексографическим способом печати.</t>
  </si>
  <si>
    <t>Пакет одноразовый двухслойный для сбора, хранения и утилизации медицинских отходов. Пакет состоит из двух слоев: внешний слой полиэтилен высокого давления 30%; внутренний слой полиэтилен низкого давления 70%. Цвет соответствует цветовой кодировке отходов класса  В. Спаечный шов располагается по ширине пакета, боковой шов отсутствует. Ширина шва 1,5 мм. Прочность сварного шва при разрыве составляет не менее 70% от прочности пленки. На пакете располагается информационное окно содержащее следующую информацию: класс отходов, название ЛПУ, дата выброса отходов, ФИО ответственного лица за выброс отходов. Информационное окно располагается по центру пакета и наносится флексографическим способом печати.</t>
  </si>
  <si>
    <t>Выполнен в виде трикотажного мешочка, прикрепленного к эластичному поясу.Эластичный пояс регулируется по длине (для обхвата талии от 70 до 130 см).Состав: 45% хлопок, 30% полиамид, 20% латекс, 5% полиэстер</t>
  </si>
  <si>
    <t>для оперативного визуального контроля соблюдения критических переменных паровой стерилизации – температуры стерилизации, времени стерилизационной выдержки и наличия насыщенного водяного пара – в камере паровых стерилизаторов с удалением воздуха методом продувки паром.</t>
  </si>
  <si>
    <t>Dата медицинская гигроскопическая хирургическая хлопковая нестерильная Упаковка: ветошь, пленка 50 кг  Упаковка: ветошь, пленка 50 кг</t>
  </si>
  <si>
    <t>Санитарно-гигиеническое приспособление, представляющее собой пластиковую емкость (кружку), оснащенную гибкой отводной трубкой. Применяется для промывания кишечника, а также для влагалищных спринцеваний.Изделия из резины, кроме твердой резины (эбонита), гигиенические или фармацевтические прочие</t>
  </si>
  <si>
    <t>1. Ширина ленты - 110 мм 2. Длина ленты в рулоне - 25 м 3. Внутренний диаметр втулки - 12 мм 4. Цвет сетки - розовый 5. Намотка - сеткой наружу рулона 6. Основа - термобумага 7. Толщина бумаги - 60 мкм 8. Плотность бумаги - 55 гр/м2</t>
  </si>
  <si>
    <t>Вата</t>
  </si>
  <si>
    <t>Вата медицинская гигроскопическая хирургическая хлопковая нестерильная Упаковка: ветошь, пленка 50 кг  Упаковка: ветошь, пленка 50 кг</t>
  </si>
  <si>
    <t>кг</t>
  </si>
  <si>
    <t>Лейкопластырь медицинский на шелковой основе</t>
  </si>
  <si>
    <t xml:space="preserve"> Производится на основе шелковой ткани, покрытой медицинским термоклеем размерами 2,5смх10м.</t>
  </si>
  <si>
    <t>остаток договора</t>
  </si>
  <si>
    <t>ТОО «Medstandart»</t>
  </si>
  <si>
    <t>2024 год</t>
  </si>
  <si>
    <r>
      <t>Ценовые предложения, представленные после истечения окончательного срока:</t>
    </r>
    <r>
      <rPr>
        <sz val="14"/>
        <rFont val="Times New Roman"/>
        <family val="1"/>
        <charset val="204"/>
      </rPr>
      <t> отсутствуют.</t>
    </r>
  </si>
  <si>
    <r>
      <t>Отклоненные ценовые предложения:</t>
    </r>
    <r>
      <rPr>
        <sz val="14"/>
        <rFont val="Times New Roman"/>
        <family val="1"/>
        <charset val="204"/>
      </rPr>
      <t> TOO "Inter Globus", ТОО "Сенім Фармплюс"</t>
    </r>
  </si>
  <si>
    <t xml:space="preserve">              с.Урджар                                                                                              16.00 часов 17 января 2024г</t>
  </si>
  <si>
    <r>
      <t>Решено:</t>
    </r>
    <r>
      <rPr>
        <sz val="14"/>
        <rFont val="Times New Roman"/>
        <family val="1"/>
        <charset val="204"/>
      </rPr>
      <t xml:space="preserve"> Признать по лоту №1-37 победителем ТОО «Medstandard»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</si>
</sst>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rgb="FF333333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vertical="top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Fill="1"/>
    <xf numFmtId="0" fontId="4" fillId="0" borderId="0" xfId="0" applyFont="1"/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6"/>
  <sheetViews>
    <sheetView tabSelected="1" topLeftCell="A46" zoomScale="70" zoomScaleNormal="70" workbookViewId="0">
      <selection activeCell="G46" sqref="G46"/>
    </sheetView>
  </sheetViews>
  <sheetFormatPr defaultRowHeight="18.75" x14ac:dyDescent="0.3"/>
  <cols>
    <col min="1" max="1" width="9.140625" style="6"/>
    <col min="2" max="2" width="3.42578125" style="6" customWidth="1"/>
    <col min="3" max="3" width="29.7109375" style="8" customWidth="1"/>
    <col min="4" max="4" width="53.5703125" style="8" customWidth="1"/>
    <col min="5" max="5" width="10.28515625" style="9" customWidth="1"/>
    <col min="6" max="6" width="9.7109375" style="9" customWidth="1"/>
    <col min="7" max="7" width="9.140625" style="10" customWidth="1"/>
    <col min="8" max="8" width="12.7109375" style="9" customWidth="1"/>
    <col min="9" max="16384" width="9.140625" style="6"/>
  </cols>
  <sheetData>
    <row r="2" spans="2:8" x14ac:dyDescent="0.3">
      <c r="B2" s="35" t="s">
        <v>5</v>
      </c>
      <c r="C2" s="35"/>
      <c r="D2" s="35"/>
      <c r="E2" s="35"/>
      <c r="F2" s="35"/>
      <c r="G2" s="35"/>
      <c r="H2" s="35"/>
    </row>
    <row r="3" spans="2:8" x14ac:dyDescent="0.3">
      <c r="B3" s="35" t="s">
        <v>87</v>
      </c>
      <c r="C3" s="35"/>
      <c r="D3" s="35"/>
      <c r="E3" s="35"/>
      <c r="F3" s="35"/>
      <c r="G3" s="35"/>
      <c r="H3" s="35"/>
    </row>
    <row r="4" spans="2:8" x14ac:dyDescent="0.3">
      <c r="B4" s="7"/>
    </row>
    <row r="5" spans="2:8" x14ac:dyDescent="0.3">
      <c r="B5" s="35" t="s">
        <v>90</v>
      </c>
      <c r="C5" s="35"/>
      <c r="D5" s="35"/>
      <c r="E5" s="35"/>
      <c r="F5" s="35"/>
      <c r="G5" s="35"/>
      <c r="H5" s="35"/>
    </row>
    <row r="6" spans="2:8" x14ac:dyDescent="0.3">
      <c r="B6" s="11" t="s">
        <v>6</v>
      </c>
    </row>
    <row r="7" spans="2:8" ht="99" customHeight="1" x14ac:dyDescent="0.3">
      <c r="B7" s="36" t="s">
        <v>20</v>
      </c>
      <c r="C7" s="36"/>
      <c r="D7" s="36"/>
      <c r="E7" s="36"/>
      <c r="F7" s="36"/>
      <c r="G7" s="36"/>
      <c r="H7" s="36"/>
    </row>
    <row r="8" spans="2:8" ht="34.5" customHeight="1" x14ac:dyDescent="0.3">
      <c r="B8" s="36" t="s">
        <v>7</v>
      </c>
      <c r="C8" s="36"/>
      <c r="D8" s="36"/>
      <c r="E8" s="36"/>
      <c r="F8" s="36"/>
      <c r="G8" s="36"/>
      <c r="H8" s="36"/>
    </row>
    <row r="9" spans="2:8" ht="18" customHeight="1" x14ac:dyDescent="0.3">
      <c r="B9" s="40" t="s">
        <v>8</v>
      </c>
      <c r="C9" s="40"/>
      <c r="D9" s="40"/>
      <c r="E9" s="40"/>
      <c r="F9" s="40"/>
      <c r="G9" s="40"/>
      <c r="H9" s="40"/>
    </row>
    <row r="10" spans="2:8" s="13" customFormat="1" x14ac:dyDescent="0.3">
      <c r="B10" s="41" t="s">
        <v>86</v>
      </c>
      <c r="C10" s="41"/>
      <c r="D10" s="41"/>
      <c r="E10" s="41"/>
      <c r="F10" s="41"/>
      <c r="G10" s="41"/>
      <c r="H10" s="12"/>
    </row>
    <row r="11" spans="2:8" s="13" customFormat="1" x14ac:dyDescent="0.3">
      <c r="B11" s="42" t="s">
        <v>88</v>
      </c>
      <c r="C11" s="42"/>
      <c r="D11" s="42"/>
      <c r="E11" s="42"/>
      <c r="F11" s="42"/>
      <c r="G11" s="42"/>
      <c r="H11" s="12"/>
    </row>
    <row r="12" spans="2:8" s="13" customFormat="1" x14ac:dyDescent="0.3">
      <c r="B12" s="42" t="s">
        <v>89</v>
      </c>
      <c r="C12" s="42"/>
      <c r="D12" s="42"/>
      <c r="E12" s="42"/>
      <c r="F12" s="42"/>
      <c r="G12" s="42"/>
      <c r="H12" s="12"/>
    </row>
    <row r="14" spans="2:8" s="18" customFormat="1" ht="56.25" x14ac:dyDescent="0.25">
      <c r="B14" s="14" t="s">
        <v>0</v>
      </c>
      <c r="C14" s="15" t="s">
        <v>1</v>
      </c>
      <c r="D14" s="15" t="s">
        <v>9</v>
      </c>
      <c r="E14" s="15" t="s">
        <v>2</v>
      </c>
      <c r="F14" s="15" t="s">
        <v>3</v>
      </c>
      <c r="G14" s="16" t="s">
        <v>4</v>
      </c>
      <c r="H14" s="17" t="s">
        <v>18</v>
      </c>
    </row>
    <row r="15" spans="2:8" s="24" customFormat="1" ht="60" customHeight="1" x14ac:dyDescent="0.3">
      <c r="B15" s="19">
        <v>1</v>
      </c>
      <c r="C15" s="20" t="s">
        <v>21</v>
      </c>
      <c r="D15" s="20" t="s">
        <v>22</v>
      </c>
      <c r="E15" s="21" t="s">
        <v>23</v>
      </c>
      <c r="F15" s="21">
        <v>9600</v>
      </c>
      <c r="G15" s="22">
        <v>66</v>
      </c>
      <c r="H15" s="23">
        <f>F15*G15</f>
        <v>633600</v>
      </c>
    </row>
    <row r="16" spans="2:8" s="25" customFormat="1" ht="85.15" customHeight="1" x14ac:dyDescent="0.3">
      <c r="B16" s="19">
        <v>2</v>
      </c>
      <c r="C16" s="20" t="s">
        <v>24</v>
      </c>
      <c r="D16" s="20" t="s">
        <v>25</v>
      </c>
      <c r="E16" s="21" t="s">
        <v>23</v>
      </c>
      <c r="F16" s="21">
        <v>21600</v>
      </c>
      <c r="G16" s="22">
        <v>75</v>
      </c>
      <c r="H16" s="23">
        <f t="shared" ref="H16:H50" si="0">F16*G16</f>
        <v>1620000</v>
      </c>
    </row>
    <row r="17" spans="2:8" s="25" customFormat="1" ht="84" customHeight="1" x14ac:dyDescent="0.3">
      <c r="B17" s="19">
        <v>3</v>
      </c>
      <c r="C17" s="20" t="s">
        <v>26</v>
      </c>
      <c r="D17" s="20" t="s">
        <v>27</v>
      </c>
      <c r="E17" s="21" t="s">
        <v>23</v>
      </c>
      <c r="F17" s="21">
        <v>14400</v>
      </c>
      <c r="G17" s="22">
        <v>88</v>
      </c>
      <c r="H17" s="23">
        <f t="shared" si="0"/>
        <v>1267200</v>
      </c>
    </row>
    <row r="18" spans="2:8" s="25" customFormat="1" ht="90" customHeight="1" x14ac:dyDescent="0.3">
      <c r="B18" s="19">
        <v>4</v>
      </c>
      <c r="C18" s="20" t="s">
        <v>26</v>
      </c>
      <c r="D18" s="20" t="s">
        <v>28</v>
      </c>
      <c r="E18" s="21" t="s">
        <v>23</v>
      </c>
      <c r="F18" s="21">
        <v>7200</v>
      </c>
      <c r="G18" s="22">
        <v>88</v>
      </c>
      <c r="H18" s="23">
        <f t="shared" si="0"/>
        <v>633600</v>
      </c>
    </row>
    <row r="19" spans="2:8" s="25" customFormat="1" ht="75.599999999999994" customHeight="1" x14ac:dyDescent="0.3">
      <c r="B19" s="19">
        <v>5</v>
      </c>
      <c r="C19" s="20" t="s">
        <v>26</v>
      </c>
      <c r="D19" s="20" t="s">
        <v>29</v>
      </c>
      <c r="E19" s="21" t="s">
        <v>23</v>
      </c>
      <c r="F19" s="21">
        <v>22500</v>
      </c>
      <c r="G19" s="22">
        <v>88</v>
      </c>
      <c r="H19" s="23">
        <f t="shared" si="0"/>
        <v>1980000</v>
      </c>
    </row>
    <row r="20" spans="2:8" s="25" customFormat="1" ht="114" customHeight="1" x14ac:dyDescent="0.3">
      <c r="B20" s="19">
        <v>6</v>
      </c>
      <c r="C20" s="20" t="s">
        <v>30</v>
      </c>
      <c r="D20" s="20" t="s">
        <v>31</v>
      </c>
      <c r="E20" s="21" t="s">
        <v>23</v>
      </c>
      <c r="F20" s="21">
        <v>89000</v>
      </c>
      <c r="G20" s="22">
        <v>82</v>
      </c>
      <c r="H20" s="23">
        <f t="shared" si="0"/>
        <v>7298000</v>
      </c>
    </row>
    <row r="21" spans="2:8" s="25" customFormat="1" ht="198" customHeight="1" x14ac:dyDescent="0.3">
      <c r="B21" s="19">
        <v>7</v>
      </c>
      <c r="C21" s="20" t="s">
        <v>32</v>
      </c>
      <c r="D21" s="20" t="s">
        <v>33</v>
      </c>
      <c r="E21" s="21" t="s">
        <v>23</v>
      </c>
      <c r="F21" s="21">
        <v>1400</v>
      </c>
      <c r="G21" s="22">
        <v>920</v>
      </c>
      <c r="H21" s="23">
        <f t="shared" si="0"/>
        <v>1288000</v>
      </c>
    </row>
    <row r="22" spans="2:8" s="25" customFormat="1" ht="200.45" customHeight="1" x14ac:dyDescent="0.3">
      <c r="B22" s="19">
        <v>8</v>
      </c>
      <c r="C22" s="20" t="s">
        <v>34</v>
      </c>
      <c r="D22" s="20" t="s">
        <v>33</v>
      </c>
      <c r="E22" s="21" t="s">
        <v>23</v>
      </c>
      <c r="F22" s="21">
        <v>600</v>
      </c>
      <c r="G22" s="22">
        <v>920</v>
      </c>
      <c r="H22" s="23">
        <f t="shared" si="0"/>
        <v>552000</v>
      </c>
    </row>
    <row r="23" spans="2:8" s="25" customFormat="1" ht="201.6" customHeight="1" x14ac:dyDescent="0.3">
      <c r="B23" s="19">
        <v>9</v>
      </c>
      <c r="C23" s="20" t="s">
        <v>35</v>
      </c>
      <c r="D23" s="20" t="s">
        <v>33</v>
      </c>
      <c r="E23" s="21" t="s">
        <v>23</v>
      </c>
      <c r="F23" s="21">
        <v>250</v>
      </c>
      <c r="G23" s="22">
        <v>920</v>
      </c>
      <c r="H23" s="23">
        <f t="shared" si="0"/>
        <v>230000</v>
      </c>
    </row>
    <row r="24" spans="2:8" s="25" customFormat="1" ht="93.6" customHeight="1" x14ac:dyDescent="0.3">
      <c r="B24" s="19">
        <v>10</v>
      </c>
      <c r="C24" s="20" t="s">
        <v>36</v>
      </c>
      <c r="D24" s="20" t="s">
        <v>37</v>
      </c>
      <c r="E24" s="21" t="s">
        <v>23</v>
      </c>
      <c r="F24" s="21">
        <v>400</v>
      </c>
      <c r="G24" s="22">
        <v>92</v>
      </c>
      <c r="H24" s="23">
        <f t="shared" si="0"/>
        <v>36800</v>
      </c>
    </row>
    <row r="25" spans="2:8" s="25" customFormat="1" ht="96" customHeight="1" x14ac:dyDescent="0.3">
      <c r="B25" s="19">
        <v>11</v>
      </c>
      <c r="C25" s="20" t="s">
        <v>38</v>
      </c>
      <c r="D25" s="20" t="s">
        <v>39</v>
      </c>
      <c r="E25" s="21" t="s">
        <v>23</v>
      </c>
      <c r="F25" s="21">
        <v>400</v>
      </c>
      <c r="G25" s="22">
        <v>92</v>
      </c>
      <c r="H25" s="23">
        <f t="shared" si="0"/>
        <v>36800</v>
      </c>
    </row>
    <row r="26" spans="2:8" s="25" customFormat="1" ht="90" customHeight="1" x14ac:dyDescent="0.3">
      <c r="B26" s="19">
        <v>12</v>
      </c>
      <c r="C26" s="20" t="s">
        <v>40</v>
      </c>
      <c r="D26" s="20" t="s">
        <v>41</v>
      </c>
      <c r="E26" s="21" t="s">
        <v>23</v>
      </c>
      <c r="F26" s="21">
        <v>800</v>
      </c>
      <c r="G26" s="22">
        <v>92</v>
      </c>
      <c r="H26" s="23">
        <f t="shared" si="0"/>
        <v>73600</v>
      </c>
    </row>
    <row r="27" spans="2:8" s="25" customFormat="1" ht="93.6" customHeight="1" x14ac:dyDescent="0.3">
      <c r="B27" s="19">
        <v>13</v>
      </c>
      <c r="C27" s="20" t="s">
        <v>42</v>
      </c>
      <c r="D27" s="20" t="s">
        <v>43</v>
      </c>
      <c r="E27" s="21" t="s">
        <v>23</v>
      </c>
      <c r="F27" s="21">
        <v>1700</v>
      </c>
      <c r="G27" s="22">
        <v>92</v>
      </c>
      <c r="H27" s="23">
        <f t="shared" si="0"/>
        <v>156400</v>
      </c>
    </row>
    <row r="28" spans="2:8" s="25" customFormat="1" ht="97.15" customHeight="1" x14ac:dyDescent="0.3">
      <c r="B28" s="19">
        <v>14</v>
      </c>
      <c r="C28" s="20" t="s">
        <v>44</v>
      </c>
      <c r="D28" s="20" t="s">
        <v>45</v>
      </c>
      <c r="E28" s="21" t="s">
        <v>23</v>
      </c>
      <c r="F28" s="21">
        <v>2200</v>
      </c>
      <c r="G28" s="22">
        <v>92</v>
      </c>
      <c r="H28" s="23">
        <f t="shared" si="0"/>
        <v>202400</v>
      </c>
    </row>
    <row r="29" spans="2:8" s="25" customFormat="1" ht="95.45" customHeight="1" x14ac:dyDescent="0.3">
      <c r="B29" s="19">
        <v>15</v>
      </c>
      <c r="C29" s="20" t="s">
        <v>46</v>
      </c>
      <c r="D29" s="20" t="s">
        <v>47</v>
      </c>
      <c r="E29" s="21" t="s">
        <v>23</v>
      </c>
      <c r="F29" s="21">
        <v>2200</v>
      </c>
      <c r="G29" s="22">
        <v>92</v>
      </c>
      <c r="H29" s="23">
        <f t="shared" si="0"/>
        <v>202400</v>
      </c>
    </row>
    <row r="30" spans="2:8" s="25" customFormat="1" ht="93.6" customHeight="1" x14ac:dyDescent="0.3">
      <c r="B30" s="19">
        <v>16</v>
      </c>
      <c r="C30" s="20" t="s">
        <v>48</v>
      </c>
      <c r="D30" s="20" t="s">
        <v>49</v>
      </c>
      <c r="E30" s="21" t="s">
        <v>23</v>
      </c>
      <c r="F30" s="21">
        <v>800</v>
      </c>
      <c r="G30" s="22">
        <v>92</v>
      </c>
      <c r="H30" s="23">
        <f t="shared" si="0"/>
        <v>73600</v>
      </c>
    </row>
    <row r="31" spans="2:8" s="25" customFormat="1" ht="400.9" customHeight="1" x14ac:dyDescent="0.3">
      <c r="B31" s="19">
        <v>17</v>
      </c>
      <c r="C31" s="20" t="s">
        <v>50</v>
      </c>
      <c r="D31" s="20" t="s">
        <v>51</v>
      </c>
      <c r="E31" s="21" t="s">
        <v>23</v>
      </c>
      <c r="F31" s="21">
        <v>1000</v>
      </c>
      <c r="G31" s="22">
        <v>348</v>
      </c>
      <c r="H31" s="23">
        <f t="shared" si="0"/>
        <v>348000</v>
      </c>
    </row>
    <row r="32" spans="2:8" s="25" customFormat="1" ht="409.5" x14ac:dyDescent="0.3">
      <c r="B32" s="19">
        <v>18</v>
      </c>
      <c r="C32" s="5" t="s">
        <v>52</v>
      </c>
      <c r="D32" s="5" t="s">
        <v>51</v>
      </c>
      <c r="E32" s="5" t="s">
        <v>23</v>
      </c>
      <c r="F32" s="5">
        <v>500</v>
      </c>
      <c r="G32" s="26">
        <v>348</v>
      </c>
      <c r="H32" s="23">
        <f t="shared" si="0"/>
        <v>174000</v>
      </c>
    </row>
    <row r="33" spans="2:8" s="25" customFormat="1" ht="225" x14ac:dyDescent="0.3">
      <c r="B33" s="19">
        <v>19</v>
      </c>
      <c r="C33" s="5" t="s">
        <v>53</v>
      </c>
      <c r="D33" s="5" t="s">
        <v>54</v>
      </c>
      <c r="E33" s="5" t="s">
        <v>23</v>
      </c>
      <c r="F33" s="5">
        <v>28000</v>
      </c>
      <c r="G33" s="26">
        <v>50</v>
      </c>
      <c r="H33" s="23">
        <f t="shared" si="0"/>
        <v>1400000</v>
      </c>
    </row>
    <row r="34" spans="2:8" s="24" customFormat="1" ht="97.15" customHeight="1" x14ac:dyDescent="0.3">
      <c r="B34" s="19">
        <v>20</v>
      </c>
      <c r="C34" s="5" t="s">
        <v>55</v>
      </c>
      <c r="D34" s="5" t="s">
        <v>56</v>
      </c>
      <c r="E34" s="5" t="s">
        <v>23</v>
      </c>
      <c r="F34" s="5">
        <v>56000</v>
      </c>
      <c r="G34" s="26">
        <v>24</v>
      </c>
      <c r="H34" s="23">
        <f t="shared" si="0"/>
        <v>1344000</v>
      </c>
    </row>
    <row r="35" spans="2:8" s="24" customFormat="1" ht="101.45" customHeight="1" x14ac:dyDescent="0.3">
      <c r="B35" s="19">
        <v>21</v>
      </c>
      <c r="C35" s="5" t="s">
        <v>57</v>
      </c>
      <c r="D35" s="5" t="s">
        <v>56</v>
      </c>
      <c r="E35" s="5" t="s">
        <v>23</v>
      </c>
      <c r="F35" s="5">
        <v>90000</v>
      </c>
      <c r="G35" s="26">
        <v>15.5</v>
      </c>
      <c r="H35" s="23">
        <f t="shared" si="0"/>
        <v>1395000</v>
      </c>
    </row>
    <row r="36" spans="2:8" s="25" customFormat="1" ht="99.6" customHeight="1" x14ac:dyDescent="0.3">
      <c r="B36" s="19">
        <v>22</v>
      </c>
      <c r="C36" s="5" t="s">
        <v>58</v>
      </c>
      <c r="D36" s="5" t="s">
        <v>56</v>
      </c>
      <c r="E36" s="5" t="s">
        <v>23</v>
      </c>
      <c r="F36" s="5">
        <v>8000</v>
      </c>
      <c r="G36" s="26">
        <v>31</v>
      </c>
      <c r="H36" s="23">
        <f t="shared" si="0"/>
        <v>248000</v>
      </c>
    </row>
    <row r="37" spans="2:8" s="25" customFormat="1" ht="131.25" x14ac:dyDescent="0.3">
      <c r="B37" s="19">
        <v>23</v>
      </c>
      <c r="C37" s="5" t="s">
        <v>59</v>
      </c>
      <c r="D37" s="5" t="s">
        <v>56</v>
      </c>
      <c r="E37" s="5" t="s">
        <v>23</v>
      </c>
      <c r="F37" s="5">
        <v>30000</v>
      </c>
      <c r="G37" s="26">
        <v>15.5</v>
      </c>
      <c r="H37" s="23">
        <f t="shared" si="0"/>
        <v>465000</v>
      </c>
    </row>
    <row r="38" spans="2:8" s="25" customFormat="1" ht="150" x14ac:dyDescent="0.3">
      <c r="B38" s="19">
        <v>24</v>
      </c>
      <c r="C38" s="5" t="s">
        <v>60</v>
      </c>
      <c r="D38" s="5" t="s">
        <v>61</v>
      </c>
      <c r="E38" s="5" t="s">
        <v>23</v>
      </c>
      <c r="F38" s="5">
        <v>1500</v>
      </c>
      <c r="G38" s="26">
        <v>83</v>
      </c>
      <c r="H38" s="23">
        <f t="shared" si="0"/>
        <v>124500</v>
      </c>
    </row>
    <row r="39" spans="2:8" s="25" customFormat="1" ht="393.75" x14ac:dyDescent="0.3">
      <c r="B39" s="19">
        <v>25</v>
      </c>
      <c r="C39" s="5" t="s">
        <v>62</v>
      </c>
      <c r="D39" s="5" t="s">
        <v>72</v>
      </c>
      <c r="E39" s="5" t="s">
        <v>23</v>
      </c>
      <c r="F39" s="5">
        <v>15000</v>
      </c>
      <c r="G39" s="26">
        <v>60</v>
      </c>
      <c r="H39" s="23">
        <f t="shared" si="0"/>
        <v>900000</v>
      </c>
    </row>
    <row r="40" spans="2:8" s="25" customFormat="1" ht="393.75" x14ac:dyDescent="0.3">
      <c r="B40" s="19">
        <v>26</v>
      </c>
      <c r="C40" s="5" t="s">
        <v>63</v>
      </c>
      <c r="D40" s="5" t="s">
        <v>73</v>
      </c>
      <c r="E40" s="5" t="s">
        <v>23</v>
      </c>
      <c r="F40" s="5">
        <v>15000</v>
      </c>
      <c r="G40" s="26">
        <v>60</v>
      </c>
      <c r="H40" s="23">
        <f t="shared" si="0"/>
        <v>900000</v>
      </c>
    </row>
    <row r="41" spans="2:8" s="25" customFormat="1" ht="393.75" x14ac:dyDescent="0.3">
      <c r="B41" s="19">
        <v>27</v>
      </c>
      <c r="C41" s="5" t="s">
        <v>64</v>
      </c>
      <c r="D41" s="5" t="s">
        <v>74</v>
      </c>
      <c r="E41" s="5" t="s">
        <v>23</v>
      </c>
      <c r="F41" s="5">
        <v>4000</v>
      </c>
      <c r="G41" s="26">
        <v>60</v>
      </c>
      <c r="H41" s="23">
        <f t="shared" si="0"/>
        <v>240000</v>
      </c>
    </row>
    <row r="42" spans="2:8" s="25" customFormat="1" ht="112.5" x14ac:dyDescent="0.3">
      <c r="B42" s="19">
        <v>28</v>
      </c>
      <c r="C42" s="5" t="s">
        <v>65</v>
      </c>
      <c r="D42" s="5" t="s">
        <v>75</v>
      </c>
      <c r="E42" s="5" t="s">
        <v>23</v>
      </c>
      <c r="F42" s="5">
        <v>10</v>
      </c>
      <c r="G42" s="26">
        <v>25000</v>
      </c>
      <c r="H42" s="23">
        <f t="shared" si="0"/>
        <v>250000</v>
      </c>
    </row>
    <row r="43" spans="2:8" s="25" customFormat="1" ht="150" x14ac:dyDescent="0.3">
      <c r="B43" s="19">
        <v>29</v>
      </c>
      <c r="C43" s="5" t="s">
        <v>66</v>
      </c>
      <c r="D43" s="5" t="s">
        <v>76</v>
      </c>
      <c r="E43" s="5" t="s">
        <v>23</v>
      </c>
      <c r="F43" s="5">
        <v>20000</v>
      </c>
      <c r="G43" s="26">
        <v>9.6999999999999993</v>
      </c>
      <c r="H43" s="23">
        <f t="shared" si="0"/>
        <v>194000</v>
      </c>
    </row>
    <row r="44" spans="2:8" s="25" customFormat="1" ht="150" x14ac:dyDescent="0.3">
      <c r="B44" s="19">
        <v>30</v>
      </c>
      <c r="C44" s="5" t="s">
        <v>67</v>
      </c>
      <c r="D44" s="5" t="s">
        <v>76</v>
      </c>
      <c r="E44" s="5" t="s">
        <v>23</v>
      </c>
      <c r="F44" s="5">
        <v>2000</v>
      </c>
      <c r="G44" s="26">
        <v>9.6999999999999993</v>
      </c>
      <c r="H44" s="23">
        <f t="shared" si="0"/>
        <v>19400</v>
      </c>
    </row>
    <row r="45" spans="2:8" s="25" customFormat="1" ht="150" x14ac:dyDescent="0.3">
      <c r="B45" s="19">
        <v>31</v>
      </c>
      <c r="C45" s="5" t="s">
        <v>68</v>
      </c>
      <c r="D45" s="5" t="s">
        <v>76</v>
      </c>
      <c r="E45" s="5" t="s">
        <v>23</v>
      </c>
      <c r="F45" s="5">
        <v>2000</v>
      </c>
      <c r="G45" s="26">
        <v>9.6999999999999993</v>
      </c>
      <c r="H45" s="23">
        <f t="shared" si="0"/>
        <v>19400</v>
      </c>
    </row>
    <row r="46" spans="2:8" s="25" customFormat="1" ht="75" x14ac:dyDescent="0.3">
      <c r="B46" s="19">
        <v>32</v>
      </c>
      <c r="C46" s="5" t="s">
        <v>69</v>
      </c>
      <c r="D46" s="5" t="s">
        <v>77</v>
      </c>
      <c r="E46" s="5" t="s">
        <v>23</v>
      </c>
      <c r="F46" s="5">
        <v>600</v>
      </c>
      <c r="G46" s="26">
        <v>550</v>
      </c>
      <c r="H46" s="23">
        <f t="shared" si="0"/>
        <v>330000</v>
      </c>
    </row>
    <row r="47" spans="2:8" s="25" customFormat="1" ht="168.75" x14ac:dyDescent="0.3">
      <c r="B47" s="19">
        <v>33</v>
      </c>
      <c r="C47" s="5" t="s">
        <v>70</v>
      </c>
      <c r="D47" s="5" t="s">
        <v>78</v>
      </c>
      <c r="E47" s="5" t="s">
        <v>23</v>
      </c>
      <c r="F47" s="5">
        <v>1500</v>
      </c>
      <c r="G47" s="26">
        <v>950</v>
      </c>
      <c r="H47" s="23">
        <f t="shared" si="0"/>
        <v>1425000</v>
      </c>
    </row>
    <row r="48" spans="2:8" s="25" customFormat="1" ht="112.5" x14ac:dyDescent="0.3">
      <c r="B48" s="19">
        <v>34</v>
      </c>
      <c r="C48" s="5" t="s">
        <v>71</v>
      </c>
      <c r="D48" s="5" t="s">
        <v>79</v>
      </c>
      <c r="E48" s="5" t="s">
        <v>23</v>
      </c>
      <c r="F48" s="5">
        <v>800</v>
      </c>
      <c r="G48" s="26">
        <v>1200</v>
      </c>
      <c r="H48" s="23">
        <f t="shared" si="0"/>
        <v>960000</v>
      </c>
    </row>
    <row r="49" spans="2:8" s="25" customFormat="1" ht="68.45" customHeight="1" x14ac:dyDescent="0.3">
      <c r="B49" s="19">
        <v>35</v>
      </c>
      <c r="C49" s="5" t="s">
        <v>80</v>
      </c>
      <c r="D49" s="5" t="s">
        <v>81</v>
      </c>
      <c r="E49" s="5" t="s">
        <v>82</v>
      </c>
      <c r="F49" s="5">
        <v>2400</v>
      </c>
      <c r="G49" s="26">
        <v>150</v>
      </c>
      <c r="H49" s="23">
        <f t="shared" si="0"/>
        <v>360000</v>
      </c>
    </row>
    <row r="50" spans="2:8" s="25" customFormat="1" ht="56.25" x14ac:dyDescent="0.3">
      <c r="B50" s="19">
        <v>36</v>
      </c>
      <c r="C50" s="5" t="s">
        <v>83</v>
      </c>
      <c r="D50" s="5" t="s">
        <v>84</v>
      </c>
      <c r="E50" s="5" t="s">
        <v>23</v>
      </c>
      <c r="F50" s="5">
        <v>2000</v>
      </c>
      <c r="G50" s="26">
        <v>390</v>
      </c>
      <c r="H50" s="23">
        <f t="shared" si="0"/>
        <v>780000</v>
      </c>
    </row>
    <row r="51" spans="2:8" s="25" customFormat="1" x14ac:dyDescent="0.3">
      <c r="B51" s="37" t="s">
        <v>19</v>
      </c>
      <c r="C51" s="38"/>
      <c r="D51" s="38"/>
      <c r="E51" s="38"/>
      <c r="F51" s="39"/>
      <c r="G51" s="27"/>
      <c r="H51" s="28">
        <f>H15+H16+H17+H18+H19+H20+H21+H22+H23+H24+H25+H26+H27+H28+H29+H30+H31+H32+H33+H34+H35+H36+H37+H38+H39+H40+H41+H42+H43+H44+H45+H46+H47+H48+H49+H50</f>
        <v>28160700</v>
      </c>
    </row>
    <row r="53" spans="2:8" s="13" customFormat="1" x14ac:dyDescent="0.3">
      <c r="B53" s="32" t="s">
        <v>91</v>
      </c>
      <c r="C53" s="32"/>
      <c r="D53" s="32"/>
      <c r="E53" s="32"/>
      <c r="F53" s="32"/>
      <c r="G53" s="32"/>
      <c r="H53" s="29"/>
    </row>
    <row r="54" spans="2:8" s="13" customFormat="1" x14ac:dyDescent="0.3">
      <c r="B54" s="33" t="s">
        <v>10</v>
      </c>
      <c r="C54" s="33"/>
      <c r="D54" s="33"/>
      <c r="E54" s="33"/>
      <c r="F54" s="33"/>
      <c r="G54" s="33"/>
      <c r="H54" s="29"/>
    </row>
    <row r="55" spans="2:8" s="13" customFormat="1" x14ac:dyDescent="0.3">
      <c r="B55" s="34" t="s">
        <v>11</v>
      </c>
      <c r="C55" s="34"/>
      <c r="D55" s="34"/>
      <c r="E55" s="34"/>
      <c r="F55" s="34"/>
      <c r="G55" s="34"/>
      <c r="H55" s="12"/>
    </row>
    <row r="56" spans="2:8" x14ac:dyDescent="0.3">
      <c r="B56" s="31" t="s">
        <v>12</v>
      </c>
      <c r="C56" s="31"/>
      <c r="D56" s="31"/>
      <c r="E56" s="31"/>
      <c r="F56" s="31"/>
      <c r="G56" s="31"/>
    </row>
    <row r="57" spans="2:8" x14ac:dyDescent="0.3">
      <c r="B57" s="30"/>
      <c r="C57" s="30"/>
      <c r="D57" s="30"/>
      <c r="E57" s="30"/>
      <c r="F57" s="30"/>
      <c r="G57" s="30"/>
    </row>
    <row r="58" spans="2:8" x14ac:dyDescent="0.3">
      <c r="B58" s="31" t="s">
        <v>13</v>
      </c>
      <c r="C58" s="31"/>
      <c r="D58" s="31"/>
      <c r="E58" s="31"/>
      <c r="F58" s="31"/>
      <c r="G58" s="31"/>
    </row>
    <row r="59" spans="2:8" x14ac:dyDescent="0.3">
      <c r="B59" s="30"/>
      <c r="C59" s="30"/>
      <c r="D59" s="30"/>
      <c r="E59" s="30"/>
      <c r="F59" s="30"/>
      <c r="G59" s="30"/>
    </row>
    <row r="60" spans="2:8" x14ac:dyDescent="0.3">
      <c r="B60" s="31" t="s">
        <v>14</v>
      </c>
      <c r="C60" s="31"/>
      <c r="D60" s="31"/>
      <c r="E60" s="31"/>
      <c r="F60" s="31"/>
      <c r="G60" s="31"/>
    </row>
    <row r="61" spans="2:8" x14ac:dyDescent="0.3">
      <c r="B61" s="30"/>
      <c r="C61" s="30"/>
      <c r="D61" s="30"/>
      <c r="E61" s="30"/>
      <c r="F61" s="30"/>
      <c r="G61" s="30"/>
    </row>
    <row r="62" spans="2:8" x14ac:dyDescent="0.3">
      <c r="B62" s="31" t="s">
        <v>15</v>
      </c>
      <c r="C62" s="31"/>
      <c r="D62" s="31"/>
      <c r="E62" s="31"/>
      <c r="F62" s="31"/>
      <c r="G62" s="31"/>
    </row>
    <row r="63" spans="2:8" x14ac:dyDescent="0.3">
      <c r="B63" s="30"/>
      <c r="C63" s="30"/>
      <c r="D63" s="30"/>
      <c r="E63" s="30"/>
      <c r="F63" s="30"/>
      <c r="G63" s="30"/>
    </row>
    <row r="64" spans="2:8" x14ac:dyDescent="0.3">
      <c r="B64" s="31" t="s">
        <v>16</v>
      </c>
      <c r="C64" s="31"/>
      <c r="D64" s="31"/>
      <c r="E64" s="31"/>
      <c r="F64" s="31"/>
      <c r="G64" s="31"/>
    </row>
    <row r="65" spans="2:7" x14ac:dyDescent="0.3">
      <c r="B65" s="30"/>
      <c r="C65" s="30"/>
      <c r="D65" s="30"/>
      <c r="E65" s="30"/>
      <c r="F65" s="30"/>
      <c r="G65" s="30"/>
    </row>
    <row r="66" spans="2:7" x14ac:dyDescent="0.3">
      <c r="B66" s="31" t="s">
        <v>17</v>
      </c>
      <c r="C66" s="31"/>
      <c r="D66" s="31"/>
      <c r="E66" s="31"/>
      <c r="F66" s="31"/>
      <c r="G66" s="31"/>
    </row>
  </sheetData>
  <mergeCells count="19">
    <mergeCell ref="B51:F51"/>
    <mergeCell ref="B9:H9"/>
    <mergeCell ref="B10:G10"/>
    <mergeCell ref="B12:G12"/>
    <mergeCell ref="B11:G11"/>
    <mergeCell ref="B2:H2"/>
    <mergeCell ref="B3:H3"/>
    <mergeCell ref="B5:H5"/>
    <mergeCell ref="B7:H7"/>
    <mergeCell ref="B8:H8"/>
    <mergeCell ref="B66:G66"/>
    <mergeCell ref="B53:G53"/>
    <mergeCell ref="B54:G54"/>
    <mergeCell ref="B55:G55"/>
    <mergeCell ref="B56:G56"/>
    <mergeCell ref="B58:G58"/>
    <mergeCell ref="B60:G60"/>
    <mergeCell ref="B62:G62"/>
    <mergeCell ref="B64:G64"/>
  </mergeCells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1"/>
  <sheetViews>
    <sheetView zoomScale="90" zoomScaleNormal="90" workbookViewId="0">
      <selection activeCell="D6" sqref="D6"/>
    </sheetView>
  </sheetViews>
  <sheetFormatPr defaultRowHeight="15" x14ac:dyDescent="0.25"/>
  <cols>
    <col min="3" max="3" width="40" customWidth="1"/>
    <col min="4" max="4" width="45.42578125" customWidth="1"/>
    <col min="5" max="5" width="8.85546875" customWidth="1"/>
    <col min="8" max="8" width="10.28515625" customWidth="1"/>
  </cols>
  <sheetData>
    <row r="4" spans="2:10" ht="45" x14ac:dyDescent="0.25">
      <c r="B4" s="1" t="s">
        <v>0</v>
      </c>
      <c r="C4" s="1" t="s">
        <v>1</v>
      </c>
      <c r="D4" s="1" t="s">
        <v>9</v>
      </c>
      <c r="E4" s="1" t="s">
        <v>2</v>
      </c>
      <c r="F4" s="1" t="s">
        <v>3</v>
      </c>
      <c r="G4" s="1" t="s">
        <v>4</v>
      </c>
      <c r="H4" s="1" t="s">
        <v>18</v>
      </c>
      <c r="I4" s="4"/>
      <c r="J4" s="3" t="s">
        <v>85</v>
      </c>
    </row>
    <row r="5" spans="2:10" ht="60" x14ac:dyDescent="0.25">
      <c r="B5" s="1">
        <v>1</v>
      </c>
      <c r="C5" s="1" t="s">
        <v>21</v>
      </c>
      <c r="D5" s="1" t="s">
        <v>22</v>
      </c>
      <c r="E5" s="1" t="s">
        <v>23</v>
      </c>
      <c r="F5" s="1">
        <v>9600</v>
      </c>
      <c r="G5" s="1">
        <v>66</v>
      </c>
      <c r="H5" s="1">
        <v>633600</v>
      </c>
      <c r="I5" s="4">
        <f>F5/2</f>
        <v>4800</v>
      </c>
      <c r="J5" s="4">
        <f>F5-I5</f>
        <v>4800</v>
      </c>
    </row>
    <row r="6" spans="2:10" ht="90" x14ac:dyDescent="0.25">
      <c r="B6" s="1">
        <v>2</v>
      </c>
      <c r="C6" s="1" t="s">
        <v>24</v>
      </c>
      <c r="D6" s="1" t="s">
        <v>25</v>
      </c>
      <c r="E6" s="1" t="s">
        <v>23</v>
      </c>
      <c r="F6" s="1">
        <v>21600</v>
      </c>
      <c r="G6" s="1">
        <v>75</v>
      </c>
      <c r="H6" s="1">
        <v>1620000</v>
      </c>
      <c r="I6" s="4">
        <f>F6/4</f>
        <v>5400</v>
      </c>
      <c r="J6" s="4">
        <f t="shared" ref="J6:J40" si="0">F6-I6</f>
        <v>16200</v>
      </c>
    </row>
    <row r="7" spans="2:10" ht="75" x14ac:dyDescent="0.25">
      <c r="B7" s="1">
        <v>3</v>
      </c>
      <c r="C7" s="1" t="s">
        <v>26</v>
      </c>
      <c r="D7" s="1" t="s">
        <v>27</v>
      </c>
      <c r="E7" s="1" t="s">
        <v>23</v>
      </c>
      <c r="F7" s="1">
        <v>14400</v>
      </c>
      <c r="G7" s="1">
        <v>88</v>
      </c>
      <c r="H7" s="1">
        <v>1267200</v>
      </c>
      <c r="I7" s="4">
        <f>F7/3</f>
        <v>4800</v>
      </c>
      <c r="J7" s="4">
        <f t="shared" si="0"/>
        <v>9600</v>
      </c>
    </row>
    <row r="8" spans="2:10" ht="90" x14ac:dyDescent="0.25">
      <c r="B8" s="1">
        <v>4</v>
      </c>
      <c r="C8" s="1" t="s">
        <v>26</v>
      </c>
      <c r="D8" s="1" t="s">
        <v>28</v>
      </c>
      <c r="E8" s="1" t="s">
        <v>23</v>
      </c>
      <c r="F8" s="1">
        <v>7200</v>
      </c>
      <c r="G8" s="1">
        <v>88</v>
      </c>
      <c r="H8" s="1">
        <v>633600</v>
      </c>
      <c r="I8" s="2">
        <v>3000</v>
      </c>
      <c r="J8" s="4">
        <f t="shared" si="0"/>
        <v>4200</v>
      </c>
    </row>
    <row r="9" spans="2:10" ht="75" x14ac:dyDescent="0.25">
      <c r="B9" s="1">
        <v>5</v>
      </c>
      <c r="C9" s="1" t="s">
        <v>26</v>
      </c>
      <c r="D9" s="1" t="s">
        <v>29</v>
      </c>
      <c r="E9" s="1" t="s">
        <v>23</v>
      </c>
      <c r="F9" s="1">
        <v>22500</v>
      </c>
      <c r="G9" s="1">
        <v>88</v>
      </c>
      <c r="H9" s="1">
        <v>1980000</v>
      </c>
      <c r="I9" s="4">
        <f>F9/4</f>
        <v>5625</v>
      </c>
      <c r="J9" s="4">
        <f t="shared" si="0"/>
        <v>16875</v>
      </c>
    </row>
    <row r="10" spans="2:10" ht="105" x14ac:dyDescent="0.25">
      <c r="B10" s="1">
        <v>6</v>
      </c>
      <c r="C10" s="1" t="s">
        <v>30</v>
      </c>
      <c r="D10" s="1" t="s">
        <v>31</v>
      </c>
      <c r="E10" s="1" t="s">
        <v>23</v>
      </c>
      <c r="F10" s="1">
        <v>89000</v>
      </c>
      <c r="G10" s="1">
        <v>82</v>
      </c>
      <c r="H10" s="1">
        <v>7298000</v>
      </c>
      <c r="I10" s="4">
        <f>F10/4</f>
        <v>22250</v>
      </c>
      <c r="J10" s="4">
        <f t="shared" si="0"/>
        <v>66750</v>
      </c>
    </row>
    <row r="11" spans="2:10" ht="210" x14ac:dyDescent="0.25">
      <c r="B11" s="1">
        <v>7</v>
      </c>
      <c r="C11" s="1" t="s">
        <v>32</v>
      </c>
      <c r="D11" s="1" t="s">
        <v>33</v>
      </c>
      <c r="E11" s="1" t="s">
        <v>23</v>
      </c>
      <c r="F11" s="1">
        <v>1400</v>
      </c>
      <c r="G11" s="1">
        <v>920</v>
      </c>
      <c r="H11" s="1">
        <v>1288000</v>
      </c>
      <c r="I11" s="2">
        <v>700</v>
      </c>
      <c r="J11" s="4">
        <f t="shared" si="0"/>
        <v>700</v>
      </c>
    </row>
    <row r="12" spans="2:10" ht="210" x14ac:dyDescent="0.25">
      <c r="B12" s="1">
        <v>8</v>
      </c>
      <c r="C12" s="1" t="s">
        <v>34</v>
      </c>
      <c r="D12" s="1" t="s">
        <v>33</v>
      </c>
      <c r="E12" s="1" t="s">
        <v>23</v>
      </c>
      <c r="F12" s="1">
        <v>600</v>
      </c>
      <c r="G12" s="1">
        <v>920</v>
      </c>
      <c r="H12" s="1">
        <v>552000</v>
      </c>
      <c r="I12" s="2">
        <v>300</v>
      </c>
      <c r="J12" s="4">
        <f t="shared" si="0"/>
        <v>300</v>
      </c>
    </row>
    <row r="13" spans="2:10" ht="210" x14ac:dyDescent="0.25">
      <c r="B13" s="1">
        <v>9</v>
      </c>
      <c r="C13" s="1" t="s">
        <v>35</v>
      </c>
      <c r="D13" s="1" t="s">
        <v>33</v>
      </c>
      <c r="E13" s="1" t="s">
        <v>23</v>
      </c>
      <c r="F13" s="1">
        <v>250</v>
      </c>
      <c r="G13" s="1">
        <v>920</v>
      </c>
      <c r="H13" s="1">
        <v>230000</v>
      </c>
      <c r="I13" s="3">
        <v>250</v>
      </c>
      <c r="J13" s="4">
        <f t="shared" si="0"/>
        <v>0</v>
      </c>
    </row>
    <row r="14" spans="2:10" ht="90" x14ac:dyDescent="0.25">
      <c r="B14" s="1">
        <v>10</v>
      </c>
      <c r="C14" s="1" t="s">
        <v>36</v>
      </c>
      <c r="D14" s="1" t="s">
        <v>37</v>
      </c>
      <c r="E14" s="1" t="s">
        <v>23</v>
      </c>
      <c r="F14" s="1">
        <v>400</v>
      </c>
      <c r="G14" s="1">
        <v>92</v>
      </c>
      <c r="H14" s="1">
        <v>36800</v>
      </c>
      <c r="I14" s="4"/>
      <c r="J14" s="4">
        <f t="shared" si="0"/>
        <v>400</v>
      </c>
    </row>
    <row r="15" spans="2:10" ht="90" x14ac:dyDescent="0.25">
      <c r="B15" s="1">
        <v>11</v>
      </c>
      <c r="C15" s="1" t="s">
        <v>38</v>
      </c>
      <c r="D15" s="1" t="s">
        <v>39</v>
      </c>
      <c r="E15" s="1" t="s">
        <v>23</v>
      </c>
      <c r="F15" s="1">
        <v>400</v>
      </c>
      <c r="G15" s="1">
        <v>92</v>
      </c>
      <c r="H15" s="1">
        <v>36800</v>
      </c>
      <c r="I15" s="4"/>
      <c r="J15" s="4">
        <f t="shared" si="0"/>
        <v>400</v>
      </c>
    </row>
    <row r="16" spans="2:10" ht="90" x14ac:dyDescent="0.25">
      <c r="B16" s="1">
        <v>12</v>
      </c>
      <c r="C16" s="1" t="s">
        <v>40</v>
      </c>
      <c r="D16" s="1" t="s">
        <v>41</v>
      </c>
      <c r="E16" s="1" t="s">
        <v>23</v>
      </c>
      <c r="F16" s="1">
        <v>800</v>
      </c>
      <c r="G16" s="1">
        <v>92</v>
      </c>
      <c r="H16" s="1">
        <v>73600</v>
      </c>
      <c r="I16" s="3">
        <v>400</v>
      </c>
      <c r="J16" s="4">
        <f t="shared" si="0"/>
        <v>400</v>
      </c>
    </row>
    <row r="17" spans="2:10" ht="90" x14ac:dyDescent="0.25">
      <c r="B17" s="1">
        <v>13</v>
      </c>
      <c r="C17" s="1" t="s">
        <v>42</v>
      </c>
      <c r="D17" s="1" t="s">
        <v>43</v>
      </c>
      <c r="E17" s="1" t="s">
        <v>23</v>
      </c>
      <c r="F17" s="1">
        <v>1700</v>
      </c>
      <c r="G17" s="1">
        <v>92</v>
      </c>
      <c r="H17" s="1">
        <v>156400</v>
      </c>
      <c r="I17" s="3">
        <v>500</v>
      </c>
      <c r="J17" s="4">
        <f t="shared" si="0"/>
        <v>1200</v>
      </c>
    </row>
    <row r="18" spans="2:10" ht="90" x14ac:dyDescent="0.25">
      <c r="B18" s="1">
        <v>14</v>
      </c>
      <c r="C18" s="1" t="s">
        <v>44</v>
      </c>
      <c r="D18" s="1" t="s">
        <v>45</v>
      </c>
      <c r="E18" s="1" t="s">
        <v>23</v>
      </c>
      <c r="F18" s="1">
        <v>2200</v>
      </c>
      <c r="G18" s="1">
        <v>92</v>
      </c>
      <c r="H18" s="1">
        <v>202400</v>
      </c>
      <c r="I18" s="3">
        <v>1000</v>
      </c>
      <c r="J18" s="4">
        <f t="shared" si="0"/>
        <v>1200</v>
      </c>
    </row>
    <row r="19" spans="2:10" ht="90" x14ac:dyDescent="0.25">
      <c r="B19" s="1">
        <v>15</v>
      </c>
      <c r="C19" s="1" t="s">
        <v>46</v>
      </c>
      <c r="D19" s="1" t="s">
        <v>47</v>
      </c>
      <c r="E19" s="1" t="s">
        <v>23</v>
      </c>
      <c r="F19" s="1">
        <v>2200</v>
      </c>
      <c r="G19" s="1">
        <v>92</v>
      </c>
      <c r="H19" s="1">
        <v>202400</v>
      </c>
      <c r="I19" s="3">
        <v>1000</v>
      </c>
      <c r="J19" s="4">
        <f t="shared" si="0"/>
        <v>1200</v>
      </c>
    </row>
    <row r="20" spans="2:10" ht="90" x14ac:dyDescent="0.25">
      <c r="B20" s="1">
        <v>16</v>
      </c>
      <c r="C20" s="1" t="s">
        <v>48</v>
      </c>
      <c r="D20" s="1" t="s">
        <v>49</v>
      </c>
      <c r="E20" s="1" t="s">
        <v>23</v>
      </c>
      <c r="F20" s="1">
        <v>800</v>
      </c>
      <c r="G20" s="1">
        <v>92</v>
      </c>
      <c r="H20" s="1">
        <v>73600</v>
      </c>
      <c r="I20" s="3">
        <v>500</v>
      </c>
      <c r="J20" s="4">
        <f t="shared" si="0"/>
        <v>300</v>
      </c>
    </row>
    <row r="21" spans="2:10" ht="409.5" x14ac:dyDescent="0.25">
      <c r="B21" s="1">
        <v>17</v>
      </c>
      <c r="C21" s="1" t="s">
        <v>50</v>
      </c>
      <c r="D21" s="1" t="s">
        <v>51</v>
      </c>
      <c r="E21" s="1" t="s">
        <v>23</v>
      </c>
      <c r="F21" s="1">
        <v>1000</v>
      </c>
      <c r="G21" s="1">
        <v>348</v>
      </c>
      <c r="H21" s="1">
        <v>348000</v>
      </c>
      <c r="I21" s="4"/>
      <c r="J21" s="4">
        <f t="shared" si="0"/>
        <v>1000</v>
      </c>
    </row>
    <row r="22" spans="2:10" ht="409.5" x14ac:dyDescent="0.25">
      <c r="B22" s="1">
        <v>18</v>
      </c>
      <c r="C22" s="1" t="s">
        <v>52</v>
      </c>
      <c r="D22" s="1" t="s">
        <v>51</v>
      </c>
      <c r="E22" s="1" t="s">
        <v>23</v>
      </c>
      <c r="F22" s="1">
        <v>500</v>
      </c>
      <c r="G22" s="1">
        <v>348</v>
      </c>
      <c r="H22" s="1">
        <v>174000</v>
      </c>
      <c r="I22" s="4"/>
      <c r="J22" s="4">
        <f t="shared" si="0"/>
        <v>500</v>
      </c>
    </row>
    <row r="23" spans="2:10" ht="150" x14ac:dyDescent="0.25">
      <c r="B23" s="1">
        <v>19</v>
      </c>
      <c r="C23" s="1" t="s">
        <v>53</v>
      </c>
      <c r="D23" s="1" t="s">
        <v>54</v>
      </c>
      <c r="E23" s="1" t="s">
        <v>23</v>
      </c>
      <c r="F23" s="1">
        <v>28000</v>
      </c>
      <c r="G23" s="1">
        <v>50</v>
      </c>
      <c r="H23" s="1">
        <v>1400000</v>
      </c>
      <c r="I23" s="4">
        <f>F23/4</f>
        <v>7000</v>
      </c>
      <c r="J23" s="4">
        <f t="shared" si="0"/>
        <v>21000</v>
      </c>
    </row>
    <row r="24" spans="2:10" ht="75" x14ac:dyDescent="0.25">
      <c r="B24" s="1">
        <v>20</v>
      </c>
      <c r="C24" s="1" t="s">
        <v>55</v>
      </c>
      <c r="D24" s="1" t="s">
        <v>56</v>
      </c>
      <c r="E24" s="1" t="s">
        <v>23</v>
      </c>
      <c r="F24" s="1">
        <v>56000</v>
      </c>
      <c r="G24" s="1">
        <v>24</v>
      </c>
      <c r="H24" s="1">
        <v>1344000</v>
      </c>
      <c r="I24" s="4">
        <f>F24/4</f>
        <v>14000</v>
      </c>
      <c r="J24" s="4">
        <f t="shared" si="0"/>
        <v>42000</v>
      </c>
    </row>
    <row r="25" spans="2:10" ht="75" x14ac:dyDescent="0.25">
      <c r="B25" s="1">
        <v>21</v>
      </c>
      <c r="C25" s="1" t="s">
        <v>57</v>
      </c>
      <c r="D25" s="1" t="s">
        <v>56</v>
      </c>
      <c r="E25" s="1" t="s">
        <v>23</v>
      </c>
      <c r="F25" s="1">
        <v>90000</v>
      </c>
      <c r="G25" s="1">
        <v>15.5</v>
      </c>
      <c r="H25" s="1">
        <v>1395000</v>
      </c>
      <c r="I25" s="4">
        <f t="shared" ref="I25:I27" si="1">F25/4</f>
        <v>22500</v>
      </c>
      <c r="J25" s="4">
        <f t="shared" si="0"/>
        <v>67500</v>
      </c>
    </row>
    <row r="26" spans="2:10" ht="75" x14ac:dyDescent="0.25">
      <c r="B26" s="1">
        <v>22</v>
      </c>
      <c r="C26" s="1" t="s">
        <v>58</v>
      </c>
      <c r="D26" s="1" t="s">
        <v>56</v>
      </c>
      <c r="E26" s="1" t="s">
        <v>23</v>
      </c>
      <c r="F26" s="1">
        <v>8000</v>
      </c>
      <c r="G26" s="1">
        <v>31</v>
      </c>
      <c r="H26" s="1">
        <v>248000</v>
      </c>
      <c r="I26" s="4">
        <f t="shared" si="1"/>
        <v>2000</v>
      </c>
      <c r="J26" s="4">
        <f t="shared" si="0"/>
        <v>6000</v>
      </c>
    </row>
    <row r="27" spans="2:10" ht="75" x14ac:dyDescent="0.25">
      <c r="B27" s="1">
        <v>23</v>
      </c>
      <c r="C27" s="1" t="s">
        <v>59</v>
      </c>
      <c r="D27" s="1" t="s">
        <v>56</v>
      </c>
      <c r="E27" s="1" t="s">
        <v>23</v>
      </c>
      <c r="F27" s="1">
        <v>30000</v>
      </c>
      <c r="G27" s="1">
        <v>15.5</v>
      </c>
      <c r="H27" s="1">
        <v>465000</v>
      </c>
      <c r="I27" s="4">
        <f t="shared" si="1"/>
        <v>7500</v>
      </c>
      <c r="J27" s="4">
        <f t="shared" si="0"/>
        <v>22500</v>
      </c>
    </row>
    <row r="28" spans="2:10" ht="75" x14ac:dyDescent="0.25">
      <c r="B28" s="1">
        <v>24</v>
      </c>
      <c r="C28" s="1" t="s">
        <v>60</v>
      </c>
      <c r="D28" s="1" t="s">
        <v>61</v>
      </c>
      <c r="E28" s="1" t="s">
        <v>23</v>
      </c>
      <c r="F28" s="1">
        <v>1500</v>
      </c>
      <c r="G28" s="1">
        <v>83</v>
      </c>
      <c r="H28" s="1">
        <v>124500</v>
      </c>
      <c r="I28" s="2">
        <v>1500</v>
      </c>
      <c r="J28" s="4">
        <f t="shared" si="0"/>
        <v>0</v>
      </c>
    </row>
    <row r="29" spans="2:10" ht="270" x14ac:dyDescent="0.25">
      <c r="B29" s="1">
        <v>25</v>
      </c>
      <c r="C29" s="1" t="s">
        <v>62</v>
      </c>
      <c r="D29" s="1" t="s">
        <v>72</v>
      </c>
      <c r="E29" s="1" t="s">
        <v>23</v>
      </c>
      <c r="F29" s="1">
        <v>15000</v>
      </c>
      <c r="G29" s="1">
        <v>60</v>
      </c>
      <c r="H29" s="1">
        <v>900000</v>
      </c>
      <c r="I29" s="2">
        <v>3000</v>
      </c>
      <c r="J29" s="4">
        <f t="shared" si="0"/>
        <v>12000</v>
      </c>
    </row>
    <row r="30" spans="2:10" ht="270" x14ac:dyDescent="0.25">
      <c r="B30" s="1">
        <v>26</v>
      </c>
      <c r="C30" s="1" t="s">
        <v>63</v>
      </c>
      <c r="D30" s="1" t="s">
        <v>73</v>
      </c>
      <c r="E30" s="1" t="s">
        <v>23</v>
      </c>
      <c r="F30" s="1">
        <v>15000</v>
      </c>
      <c r="G30" s="1">
        <v>60</v>
      </c>
      <c r="H30" s="1">
        <v>900000</v>
      </c>
      <c r="I30" s="2">
        <v>3000</v>
      </c>
      <c r="J30" s="4">
        <f t="shared" si="0"/>
        <v>12000</v>
      </c>
    </row>
    <row r="31" spans="2:10" ht="270" x14ac:dyDescent="0.25">
      <c r="B31" s="1">
        <v>27</v>
      </c>
      <c r="C31" s="1" t="s">
        <v>64</v>
      </c>
      <c r="D31" s="1" t="s">
        <v>74</v>
      </c>
      <c r="E31" s="1" t="s">
        <v>23</v>
      </c>
      <c r="F31" s="1">
        <v>4000</v>
      </c>
      <c r="G31" s="1">
        <v>60</v>
      </c>
      <c r="H31" s="1">
        <v>240000</v>
      </c>
      <c r="I31" s="3">
        <v>1000</v>
      </c>
      <c r="J31" s="4">
        <f t="shared" si="0"/>
        <v>3000</v>
      </c>
    </row>
    <row r="32" spans="2:10" ht="90" x14ac:dyDescent="0.25">
      <c r="B32" s="1">
        <v>28</v>
      </c>
      <c r="C32" s="1" t="s">
        <v>65</v>
      </c>
      <c r="D32" s="1" t="s">
        <v>75</v>
      </c>
      <c r="E32" s="1" t="s">
        <v>23</v>
      </c>
      <c r="F32" s="1">
        <v>10</v>
      </c>
      <c r="G32" s="1">
        <v>25000</v>
      </c>
      <c r="H32" s="1">
        <v>250000</v>
      </c>
      <c r="I32" s="3">
        <v>10</v>
      </c>
      <c r="J32" s="4">
        <f t="shared" si="0"/>
        <v>0</v>
      </c>
    </row>
    <row r="33" spans="2:10" ht="105" x14ac:dyDescent="0.25">
      <c r="B33" s="1">
        <v>29</v>
      </c>
      <c r="C33" s="1" t="s">
        <v>66</v>
      </c>
      <c r="D33" s="1" t="s">
        <v>76</v>
      </c>
      <c r="E33" s="1" t="s">
        <v>23</v>
      </c>
      <c r="F33" s="1">
        <v>20000</v>
      </c>
      <c r="G33" s="1">
        <v>9.6999999999999993</v>
      </c>
      <c r="H33" s="1">
        <v>194000</v>
      </c>
      <c r="I33" s="3">
        <v>6000</v>
      </c>
      <c r="J33" s="4">
        <f t="shared" si="0"/>
        <v>14000</v>
      </c>
    </row>
    <row r="34" spans="2:10" ht="105" x14ac:dyDescent="0.25">
      <c r="B34" s="1">
        <v>30</v>
      </c>
      <c r="C34" s="1" t="s">
        <v>67</v>
      </c>
      <c r="D34" s="1" t="s">
        <v>76</v>
      </c>
      <c r="E34" s="1" t="s">
        <v>23</v>
      </c>
      <c r="F34" s="1">
        <v>2000</v>
      </c>
      <c r="G34" s="1">
        <v>9.6999999999999993</v>
      </c>
      <c r="H34" s="1">
        <v>19400</v>
      </c>
      <c r="I34" s="4"/>
      <c r="J34" s="4">
        <f t="shared" si="0"/>
        <v>2000</v>
      </c>
    </row>
    <row r="35" spans="2:10" ht="105" x14ac:dyDescent="0.25">
      <c r="B35" s="1">
        <v>31</v>
      </c>
      <c r="C35" s="1" t="s">
        <v>68</v>
      </c>
      <c r="D35" s="1" t="s">
        <v>76</v>
      </c>
      <c r="E35" s="1" t="s">
        <v>23</v>
      </c>
      <c r="F35" s="1">
        <v>2000</v>
      </c>
      <c r="G35" s="1">
        <v>9.6999999999999993</v>
      </c>
      <c r="H35" s="1">
        <v>19400</v>
      </c>
      <c r="I35" s="3">
        <v>500</v>
      </c>
      <c r="J35" s="4">
        <f t="shared" si="0"/>
        <v>1500</v>
      </c>
    </row>
    <row r="36" spans="2:10" ht="60" x14ac:dyDescent="0.25">
      <c r="B36" s="1">
        <v>32</v>
      </c>
      <c r="C36" s="1" t="s">
        <v>69</v>
      </c>
      <c r="D36" s="1" t="s">
        <v>77</v>
      </c>
      <c r="E36" s="1" t="s">
        <v>23</v>
      </c>
      <c r="F36" s="1">
        <v>600</v>
      </c>
      <c r="G36" s="1">
        <v>550</v>
      </c>
      <c r="H36" s="1">
        <v>330000</v>
      </c>
      <c r="I36" s="3">
        <v>600</v>
      </c>
      <c r="J36" s="4">
        <f t="shared" si="0"/>
        <v>0</v>
      </c>
    </row>
    <row r="37" spans="2:10" ht="120" x14ac:dyDescent="0.25">
      <c r="B37" s="1">
        <v>33</v>
      </c>
      <c r="C37" s="1" t="s">
        <v>70</v>
      </c>
      <c r="D37" s="1" t="s">
        <v>78</v>
      </c>
      <c r="E37" s="1" t="s">
        <v>23</v>
      </c>
      <c r="F37" s="1">
        <v>1500</v>
      </c>
      <c r="G37" s="1">
        <v>390</v>
      </c>
      <c r="H37" s="1">
        <v>585000</v>
      </c>
      <c r="I37" s="4"/>
      <c r="J37" s="4">
        <f t="shared" si="0"/>
        <v>1500</v>
      </c>
    </row>
    <row r="38" spans="2:10" ht="90" x14ac:dyDescent="0.25">
      <c r="B38" s="1">
        <v>34</v>
      </c>
      <c r="C38" s="1" t="s">
        <v>71</v>
      </c>
      <c r="D38" s="1" t="s">
        <v>79</v>
      </c>
      <c r="E38" s="1" t="s">
        <v>23</v>
      </c>
      <c r="F38" s="1">
        <v>800</v>
      </c>
      <c r="G38" s="1">
        <v>1200</v>
      </c>
      <c r="H38" s="1">
        <v>960000</v>
      </c>
      <c r="I38" s="4"/>
      <c r="J38" s="4">
        <f t="shared" si="0"/>
        <v>800</v>
      </c>
    </row>
    <row r="39" spans="2:10" ht="60" x14ac:dyDescent="0.25">
      <c r="B39" s="1">
        <v>35</v>
      </c>
      <c r="C39" s="1" t="s">
        <v>80</v>
      </c>
      <c r="D39" s="1" t="s">
        <v>81</v>
      </c>
      <c r="E39" s="1" t="s">
        <v>82</v>
      </c>
      <c r="F39" s="1">
        <v>2400</v>
      </c>
      <c r="G39" s="1">
        <v>120</v>
      </c>
      <c r="H39" s="1">
        <v>288000</v>
      </c>
      <c r="I39" s="2">
        <v>100</v>
      </c>
      <c r="J39" s="4">
        <f t="shared" si="0"/>
        <v>2300</v>
      </c>
    </row>
    <row r="40" spans="2:10" ht="45" x14ac:dyDescent="0.25">
      <c r="B40" s="1">
        <v>36</v>
      </c>
      <c r="C40" s="1" t="s">
        <v>83</v>
      </c>
      <c r="D40" s="1" t="s">
        <v>84</v>
      </c>
      <c r="E40" s="1" t="s">
        <v>23</v>
      </c>
      <c r="F40" s="1">
        <v>2000</v>
      </c>
      <c r="G40" s="1">
        <v>390</v>
      </c>
      <c r="H40" s="1">
        <v>780000</v>
      </c>
      <c r="I40" s="3">
        <v>500</v>
      </c>
      <c r="J40" s="4">
        <f t="shared" si="0"/>
        <v>1500</v>
      </c>
    </row>
    <row r="41" spans="2:10" x14ac:dyDescent="0.25">
      <c r="B41" s="1" t="s">
        <v>19</v>
      </c>
      <c r="C41" s="1"/>
      <c r="D41" s="1"/>
      <c r="E41" s="1"/>
      <c r="F41" s="1"/>
      <c r="G41" s="1"/>
      <c r="H41" s="1">
        <v>27248700</v>
      </c>
      <c r="I41" s="4"/>
      <c r="J4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отгрузка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2024-02-27T06:22:12Z</dcterms:modified>
</cp:coreProperties>
</file>